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3_002\Desktop\JAVNA OBJAVA INFO O TROŠENJU SREDSTAVA\"/>
    </mc:Choice>
  </mc:AlternateContent>
  <xr:revisionPtr revIDLastSave="0" documentId="13_ncr:1_{DE530BD9-01CA-49D7-AE79-F4BB28332ACB}" xr6:coauthVersionLast="37" xr6:coauthVersionMax="47" xr10:uidLastSave="{00000000-0000-0000-0000-000000000000}"/>
  <bookViews>
    <workbookView xWindow="0" yWindow="0" windowWidth="24000" windowHeight="8925" activeTab="2" xr2:uid="{A431AC46-E4B4-4B49-800E-5C7F9E7F2789}"/>
  </bookViews>
  <sheets>
    <sheet name="SIJEČANJ 2024" sheetId="1" r:id="rId1"/>
    <sheet name="VELJAČA 2024" sheetId="2" r:id="rId2"/>
    <sheet name="OŽUJAK 2024" sheetId="3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3" l="1"/>
  <c r="E56" i="3"/>
  <c r="E39" i="3"/>
  <c r="E40" i="3"/>
  <c r="E38" i="3"/>
  <c r="E50" i="2" l="1"/>
  <c r="E49" i="2"/>
  <c r="E45" i="2"/>
  <c r="E53" i="2" s="1"/>
  <c r="E40" i="2"/>
  <c r="E36" i="2"/>
  <c r="E35" i="2"/>
  <c r="E34" i="2"/>
  <c r="E54" i="1" l="1"/>
  <c r="E37" i="1"/>
  <c r="E36" i="1"/>
  <c r="E35" i="1"/>
  <c r="E31" i="1"/>
  <c r="E11" i="1"/>
  <c r="E10" i="1"/>
  <c r="E42" i="1" s="1"/>
</calcChain>
</file>

<file path=xl/sharedStrings.xml><?xml version="1.0" encoding="utf-8"?>
<sst xmlns="http://schemas.openxmlformats.org/spreadsheetml/2006/main" count="366" uniqueCount="106">
  <si>
    <t>Osnovna škola Ante Starčevića Rešetari</t>
  </si>
  <si>
    <t>Vladimira Nazora 23, Rešetari</t>
  </si>
  <si>
    <t>OIB: 73244859334</t>
  </si>
  <si>
    <t>JAVNA OBJAVA INFORMACIJA O TROŠENJU SREDSTAVA ZA SIJEČANJ 2024. GODINE</t>
  </si>
  <si>
    <t>Naziv primatelja</t>
  </si>
  <si>
    <t>OIB primatelja</t>
  </si>
  <si>
    <t>Sjedište primatelja</t>
  </si>
  <si>
    <t>Vrsta rashoda i izdataka</t>
  </si>
  <si>
    <t>3111 Plaće za redovan rad</t>
  </si>
  <si>
    <t>3113 Plaće za prekovremeni rad</t>
  </si>
  <si>
    <t>3114 Plaće za posebne uvjete rada</t>
  </si>
  <si>
    <t>3121 Ostali rashodi za zaposlene</t>
  </si>
  <si>
    <t>3132 Doprinosi za obv. zdravstveno osiguranje</t>
  </si>
  <si>
    <t>3212 Naknade za prijevoz, za rad na terenu i odvojeni život</t>
  </si>
  <si>
    <t>DRŽAVNI PRORAČUN</t>
  </si>
  <si>
    <t>Zagreb</t>
  </si>
  <si>
    <t>3295 Pristojbe i naknade</t>
  </si>
  <si>
    <t>DIDACTA</t>
  </si>
  <si>
    <t>VUKOVIĆ PRODUCTION</t>
  </si>
  <si>
    <t>NASTAVNI ZAVOD ZA JAVNO ZDRAVSTVO BPŽ</t>
  </si>
  <si>
    <t>VODOVOD ZAPADNE SLAVONIJE D.O.O.</t>
  </si>
  <si>
    <t>ŠKOLSKE NOVINE D.O.O.</t>
  </si>
  <si>
    <t>MARTEX D.O.O.</t>
  </si>
  <si>
    <t>BOSO</t>
  </si>
  <si>
    <t>HRVATSKA POŠTA</t>
  </si>
  <si>
    <t>FINA</t>
  </si>
  <si>
    <t>HRVATSKI TELEKOM</t>
  </si>
  <si>
    <t>ODLAGALIŠTE D.O.O.</t>
  </si>
  <si>
    <t>HEP OPSKRBA D.O.O.</t>
  </si>
  <si>
    <t>HEP PLIN D.O.O.</t>
  </si>
  <si>
    <t xml:space="preserve">TERI TRGOVINA </t>
  </si>
  <si>
    <t>VINDIJA D.D.</t>
  </si>
  <si>
    <t>BEBRINKA D.O.O.</t>
  </si>
  <si>
    <t>MAĐARICA J.D.O.O.</t>
  </si>
  <si>
    <t>PEKARNICA EUROPA</t>
  </si>
  <si>
    <t>HRAST INTERIJERI J.D.O.O</t>
  </si>
  <si>
    <t>ZDRAVO I KVALITETNO FRUTARIJA D.O.O.</t>
  </si>
  <si>
    <t>LEPRINKA D.O.O.</t>
  </si>
  <si>
    <t>NAKLADA ULIKS</t>
  </si>
  <si>
    <t>NOVOGRADIŠKI GODIŠNJAK T.O.</t>
  </si>
  <si>
    <t>KNJŽARA I PAPIRNICA STARA LIPA</t>
  </si>
  <si>
    <t>HRVATSKA RADIOTELEVIZIJA</t>
  </si>
  <si>
    <t>PRINT ADRIA D.O.O.</t>
  </si>
  <si>
    <t>TRGOPROMET D.O.O.</t>
  </si>
  <si>
    <t>TEDING D.O.O.</t>
  </si>
  <si>
    <t>Vinkovci</t>
  </si>
  <si>
    <t>Osijek</t>
  </si>
  <si>
    <t>Rijeka</t>
  </si>
  <si>
    <t>Ičići</t>
  </si>
  <si>
    <t>Nova Gradiška</t>
  </si>
  <si>
    <t>3222 Materijal i sirovine</t>
  </si>
  <si>
    <t>3235 Zakupnine i najmanine</t>
  </si>
  <si>
    <t>3221 Uredski materijal i ostali materijalni rashodi</t>
  </si>
  <si>
    <t>3238 Računalne usluge</t>
  </si>
  <si>
    <t>3223 Energija</t>
  </si>
  <si>
    <t>3233 Usluge promidžbe i informiranja</t>
  </si>
  <si>
    <t>Slavonski Brod</t>
  </si>
  <si>
    <t>3299 Ostali nespomenuti rashodi poslovanja</t>
  </si>
  <si>
    <t>3234 Komunalne usluge</t>
  </si>
  <si>
    <t>3236 Zdravstvene i veterinarske usluge</t>
  </si>
  <si>
    <t>Velika Gorica</t>
  </si>
  <si>
    <t>3231 Usluge telefona, pošta i prijevoza</t>
  </si>
  <si>
    <t>Ruščica</t>
  </si>
  <si>
    <t>Varaždin</t>
  </si>
  <si>
    <t>Split</t>
  </si>
  <si>
    <t>4241 Knjige</t>
  </si>
  <si>
    <t>3722 Naknade građanima i kućanstvima u naravi</t>
  </si>
  <si>
    <t>3211 Službena putovanja</t>
  </si>
  <si>
    <t>3293 Reprezentacija</t>
  </si>
  <si>
    <t>KATEGORIJA 2 primatelja sredstava</t>
  </si>
  <si>
    <t>KATEGORIJA 1 primatelja sredstava</t>
  </si>
  <si>
    <t>Način objave isplaćenog iznosa</t>
  </si>
  <si>
    <t>UKUPNO ZA SIJEČANJ 2024</t>
  </si>
  <si>
    <t>UKUPNO ZA SIJEČANJ 2024.:</t>
  </si>
  <si>
    <t>JAVNA OBJAVA INFORMACIJA O TROŠENJU SREDSTAVA ZA VELJAČA 2024. GODINE</t>
  </si>
  <si>
    <t>SPORT INTELLIGENCE d.o.o.</t>
  </si>
  <si>
    <t>Lučko</t>
  </si>
  <si>
    <t>VEVEREC 91 d.o.o.</t>
  </si>
  <si>
    <t>Oroslavje</t>
  </si>
  <si>
    <t>HRVATSKA UDRUGA RAVNATELJA OŠ</t>
  </si>
  <si>
    <t>3294 Članarine i norme</t>
  </si>
  <si>
    <t>DAVID d.o.o.</t>
  </si>
  <si>
    <t>Staro Petrovo selo</t>
  </si>
  <si>
    <t>ĐAKOVAČKI KULTURNI KRUG</t>
  </si>
  <si>
    <t>Đakovo</t>
  </si>
  <si>
    <t>MKM D.O.O.</t>
  </si>
  <si>
    <t>LASICA</t>
  </si>
  <si>
    <t>HRVATSKA ZAJEDNICA OSNOVNIH ŠKOLA</t>
  </si>
  <si>
    <t>JAVNI BILJEŽNIK DRAŽEN OREŠKOVIĆ</t>
  </si>
  <si>
    <t>05630220664</t>
  </si>
  <si>
    <t>POINT</t>
  </si>
  <si>
    <t>RADIO PRKOS</t>
  </si>
  <si>
    <t>FLEKA</t>
  </si>
  <si>
    <t>09090725911</t>
  </si>
  <si>
    <t>UKUPNO ZA VELJAČA 2024.:</t>
  </si>
  <si>
    <t>UKUPNO ZA VELJAČA 2024</t>
  </si>
  <si>
    <t>ELECTRIC</t>
  </si>
  <si>
    <t>SAVEZ ENERGETIČARA SLAVONIJE I BARANJE</t>
  </si>
  <si>
    <t>GRID D.O.O.</t>
  </si>
  <si>
    <t>ZLATNIK 2022 D.O.O.</t>
  </si>
  <si>
    <t>LJEKARNA ZUBOVIĆ</t>
  </si>
  <si>
    <t>ASTREJA PLUS D.O.O.</t>
  </si>
  <si>
    <t>CROSPORT VEZ</t>
  </si>
  <si>
    <t>3213 Stručno usavršavanje zaposlenika</t>
  </si>
  <si>
    <t>Rešetari</t>
  </si>
  <si>
    <t>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</si>
</sst>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&quot;kn&quot;_-;\-* #,##0.00\ &quot;kn&quot;_-;_-* &quot;-&quot;??\ &quot;kn&quot;_-;_-@"/>
    <numFmt numFmtId="165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F5666"/>
      <name val="Calibri"/>
      <family val="2"/>
      <charset val="238"/>
      <scheme val="minor"/>
    </font>
    <font>
      <sz val="11"/>
      <color rgb="FF0F5666"/>
      <name val="Calibri"/>
      <family val="2"/>
      <charset val="238"/>
    </font>
    <font>
      <sz val="11"/>
      <color rgb="FF424242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6" fillId="3" borderId="1" xfId="0" applyNumberFormat="1" applyFont="1" applyFill="1" applyBorder="1" applyAlignment="1"/>
    <xf numFmtId="165" fontId="0" fillId="0" borderId="1" xfId="0" applyNumberFormat="1" applyBorder="1" applyAlignment="1"/>
    <xf numFmtId="0" fontId="1" fillId="2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4" borderId="1" xfId="0" applyNumberFormat="1" applyFill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165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quotePrefix="1" applyFont="1" applyBorder="1" applyAlignment="1">
      <alignment horizontal="left"/>
    </xf>
    <xf numFmtId="165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165" fontId="0" fillId="0" borderId="0" xfId="0" applyNumberFormat="1"/>
    <xf numFmtId="0" fontId="0" fillId="3" borderId="1" xfId="0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3" xfId="0" applyFill="1" applyBorder="1" applyAlignment="1"/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0" fillId="0" borderId="1" xfId="0" applyFill="1" applyBorder="1" applyAlignment="1">
      <alignment horizontal="left"/>
    </xf>
  </cellXfs>
  <cellStyles count="2">
    <cellStyle name="Normalno" xfId="0" builtinId="0"/>
    <cellStyle name="Normalno 2" xfId="1" xr:uid="{00000000-0005-0000-0000-00002F000000}"/>
  </cellStyles>
  <dxfs count="8">
    <dxf>
      <fill>
        <patternFill patternType="none"/>
      </fill>
    </dxf>
    <dxf>
      <fill>
        <patternFill patternType="solid">
          <fgColor rgb="FFD2EDF4"/>
          <bgColor rgb="FFD2EDF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2EDF4"/>
          <bgColor rgb="FFD2EDF4"/>
        </patternFill>
      </fill>
    </dxf>
    <dxf>
      <fill>
        <patternFill patternType="none"/>
      </fill>
    </dxf>
    <dxf>
      <fill>
        <patternFill patternType="none"/>
      </fill>
    </dxf>
  </dxfs>
  <tableStyles count="2" defaultTableStyle="TableStyleMedium2" defaultPivotStyle="PivotStyleLight16">
    <tableStyle name="SIJEČANJ -style" pivot="0" count="4" xr9:uid="{00000000-0011-0000-FFFF-FFFF00000000}">
      <tableStyleElement type="headerRow" dxfId="7"/>
      <tableStyleElement type="totalRow" dxfId="6"/>
      <tableStyleElement type="firstRowStripe" dxfId="5"/>
      <tableStyleElement type="secondRowStripe" dxfId="4"/>
    </tableStyle>
    <tableStyle name="VELJAČA-style" pivot="0" count="4" xr9:uid="{00000000-0011-0000-FFFF-FFFF01000000}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D1E88-2F04-4946-AB9A-2D1FEC62312F}">
  <sheetPr>
    <tabColor theme="5" tint="-0.499984740745262"/>
  </sheetPr>
  <dimension ref="A1:P54"/>
  <sheetViews>
    <sheetView topLeftCell="A33" zoomScale="107" zoomScaleNormal="107" workbookViewId="0">
      <selection activeCell="F33" sqref="F33:H33"/>
    </sheetView>
  </sheetViews>
  <sheetFormatPr defaultRowHeight="15" x14ac:dyDescent="0.25"/>
  <cols>
    <col min="1" max="1" width="10.28515625" style="8" customWidth="1"/>
    <col min="2" max="2" width="12.140625" style="8" customWidth="1"/>
    <col min="3" max="3" width="12.7109375" style="1" customWidth="1"/>
    <col min="4" max="4" width="10.140625" customWidth="1"/>
    <col min="5" max="5" width="15.28515625" customWidth="1"/>
    <col min="8" max="8" width="15.7109375" customWidth="1"/>
    <col min="14" max="14" width="33.42578125" customWidth="1"/>
    <col min="15" max="15" width="41.140625" customWidth="1"/>
  </cols>
  <sheetData>
    <row r="1" spans="1:16" x14ac:dyDescent="0.25">
      <c r="A1" s="7" t="s">
        <v>0</v>
      </c>
    </row>
    <row r="2" spans="1:16" x14ac:dyDescent="0.25">
      <c r="A2" s="7" t="s">
        <v>1</v>
      </c>
    </row>
    <row r="3" spans="1:16" x14ac:dyDescent="0.25">
      <c r="A3" s="7" t="s">
        <v>2</v>
      </c>
    </row>
    <row r="5" spans="1:16" ht="34.5" customHeight="1" x14ac:dyDescent="0.25">
      <c r="A5" s="63" t="s">
        <v>3</v>
      </c>
      <c r="B5" s="63"/>
      <c r="C5" s="63"/>
      <c r="D5" s="63"/>
      <c r="E5" s="63"/>
      <c r="F5" s="63"/>
      <c r="G5" s="63"/>
      <c r="H5" s="63"/>
      <c r="I5" s="2"/>
    </row>
    <row r="7" spans="1:16" ht="46.5" customHeight="1" x14ac:dyDescent="0.25">
      <c r="A7" s="62" t="s">
        <v>4</v>
      </c>
      <c r="B7" s="62"/>
      <c r="C7" s="9" t="s">
        <v>5</v>
      </c>
      <c r="D7" s="9" t="s">
        <v>6</v>
      </c>
      <c r="E7" s="9" t="s">
        <v>71</v>
      </c>
      <c r="F7" s="62" t="s">
        <v>7</v>
      </c>
      <c r="G7" s="62"/>
      <c r="H7" s="62"/>
      <c r="M7" s="4"/>
      <c r="N7" s="6"/>
      <c r="O7" s="5"/>
      <c r="P7" s="3"/>
    </row>
    <row r="8" spans="1:16" ht="39.75" customHeight="1" x14ac:dyDescent="0.25">
      <c r="A8" s="52" t="s">
        <v>70</v>
      </c>
      <c r="B8" s="52"/>
      <c r="C8" s="52"/>
      <c r="D8" s="52"/>
      <c r="E8" s="52"/>
      <c r="F8" s="52"/>
      <c r="G8" s="52"/>
      <c r="H8" s="52"/>
      <c r="M8" s="4"/>
      <c r="N8" s="6"/>
      <c r="O8" s="5"/>
      <c r="P8" s="3"/>
    </row>
    <row r="9" spans="1:16" x14ac:dyDescent="0.25">
      <c r="A9" s="49" t="s">
        <v>14</v>
      </c>
      <c r="B9" s="49"/>
      <c r="C9" s="13">
        <v>18683136487</v>
      </c>
      <c r="D9" s="10" t="s">
        <v>15</v>
      </c>
      <c r="E9" s="11">
        <v>140</v>
      </c>
      <c r="F9" s="49" t="s">
        <v>16</v>
      </c>
      <c r="G9" s="49"/>
      <c r="H9" s="49"/>
    </row>
    <row r="10" spans="1:16" ht="27.75" customHeight="1" x14ac:dyDescent="0.25">
      <c r="A10" s="49" t="s">
        <v>17</v>
      </c>
      <c r="B10" s="49"/>
      <c r="C10" s="13">
        <v>23345558826</v>
      </c>
      <c r="D10" s="12" t="s">
        <v>56</v>
      </c>
      <c r="E10" s="11">
        <f>8037.01+170.17</f>
        <v>8207.18</v>
      </c>
      <c r="F10" s="48" t="s">
        <v>66</v>
      </c>
      <c r="G10" s="48"/>
      <c r="H10" s="48"/>
    </row>
    <row r="11" spans="1:16" ht="27.75" customHeight="1" x14ac:dyDescent="0.25">
      <c r="A11" s="49" t="s">
        <v>17</v>
      </c>
      <c r="B11" s="49"/>
      <c r="C11" s="13">
        <v>23345558826</v>
      </c>
      <c r="D11" s="12" t="s">
        <v>56</v>
      </c>
      <c r="E11" s="11">
        <f>245.26+24.45</f>
        <v>269.70999999999998</v>
      </c>
      <c r="F11" s="54" t="s">
        <v>65</v>
      </c>
      <c r="G11" s="66"/>
      <c r="H11" s="55"/>
    </row>
    <row r="12" spans="1:16" ht="29.25" customHeight="1" x14ac:dyDescent="0.25">
      <c r="A12" s="49" t="s">
        <v>18</v>
      </c>
      <c r="B12" s="49"/>
      <c r="C12" s="13">
        <v>26900108342</v>
      </c>
      <c r="D12" s="12" t="s">
        <v>49</v>
      </c>
      <c r="E12" s="11">
        <v>23.05</v>
      </c>
      <c r="F12" s="56" t="s">
        <v>52</v>
      </c>
      <c r="G12" s="57"/>
      <c r="H12" s="58"/>
    </row>
    <row r="13" spans="1:16" ht="27" customHeight="1" x14ac:dyDescent="0.25">
      <c r="A13" s="49" t="s">
        <v>21</v>
      </c>
      <c r="B13" s="49"/>
      <c r="C13" s="13">
        <v>24796394086</v>
      </c>
      <c r="D13" s="10" t="s">
        <v>15</v>
      </c>
      <c r="E13" s="11">
        <v>55</v>
      </c>
      <c r="F13" s="56" t="s">
        <v>52</v>
      </c>
      <c r="G13" s="57"/>
      <c r="H13" s="58"/>
    </row>
    <row r="14" spans="1:16" ht="32.450000000000003" customHeight="1" x14ac:dyDescent="0.25">
      <c r="A14" s="48" t="s">
        <v>19</v>
      </c>
      <c r="B14" s="48"/>
      <c r="C14" s="13">
        <v>14861822643</v>
      </c>
      <c r="D14" s="12" t="s">
        <v>56</v>
      </c>
      <c r="E14" s="11">
        <v>133.75</v>
      </c>
      <c r="F14" s="48" t="s">
        <v>59</v>
      </c>
      <c r="G14" s="48"/>
      <c r="H14" s="48"/>
    </row>
    <row r="15" spans="1:16" ht="28.15" customHeight="1" x14ac:dyDescent="0.25">
      <c r="A15" s="48" t="s">
        <v>20</v>
      </c>
      <c r="B15" s="48"/>
      <c r="C15" s="13">
        <v>71642681806</v>
      </c>
      <c r="D15" s="12" t="s">
        <v>49</v>
      </c>
      <c r="E15" s="11">
        <v>100.2</v>
      </c>
      <c r="F15" s="49" t="s">
        <v>58</v>
      </c>
      <c r="G15" s="49"/>
      <c r="H15" s="49"/>
    </row>
    <row r="16" spans="1:16" ht="27.75" customHeight="1" x14ac:dyDescent="0.25">
      <c r="A16" s="49" t="s">
        <v>22</v>
      </c>
      <c r="B16" s="49"/>
      <c r="C16" s="13">
        <v>70059005746</v>
      </c>
      <c r="D16" s="12" t="s">
        <v>49</v>
      </c>
      <c r="E16" s="11">
        <v>57.15</v>
      </c>
      <c r="F16" s="56" t="s">
        <v>52</v>
      </c>
      <c r="G16" s="57"/>
      <c r="H16" s="58"/>
    </row>
    <row r="17" spans="1:8" ht="27" customHeight="1" x14ac:dyDescent="0.25">
      <c r="A17" s="49" t="s">
        <v>23</v>
      </c>
      <c r="B17" s="49"/>
      <c r="C17" s="13">
        <v>91958721295</v>
      </c>
      <c r="D17" s="10" t="s">
        <v>45</v>
      </c>
      <c r="E17" s="11">
        <v>241.43</v>
      </c>
      <c r="F17" s="56" t="s">
        <v>52</v>
      </c>
      <c r="G17" s="57"/>
      <c r="H17" s="58"/>
    </row>
    <row r="18" spans="1:8" ht="29.25" customHeight="1" x14ac:dyDescent="0.25">
      <c r="A18" s="49" t="s">
        <v>24</v>
      </c>
      <c r="B18" s="49"/>
      <c r="C18" s="13">
        <v>87311810356</v>
      </c>
      <c r="D18" s="12" t="s">
        <v>60</v>
      </c>
      <c r="E18" s="11">
        <v>18.32</v>
      </c>
      <c r="F18" s="48" t="s">
        <v>61</v>
      </c>
      <c r="G18" s="48"/>
      <c r="H18" s="48"/>
    </row>
    <row r="19" spans="1:8" x14ac:dyDescent="0.25">
      <c r="A19" s="49" t="s">
        <v>25</v>
      </c>
      <c r="B19" s="49"/>
      <c r="C19" s="13">
        <v>85821130368</v>
      </c>
      <c r="D19" s="10" t="s">
        <v>15</v>
      </c>
      <c r="E19" s="11">
        <v>1.66</v>
      </c>
      <c r="F19" s="49" t="s">
        <v>53</v>
      </c>
      <c r="G19" s="49"/>
      <c r="H19" s="49"/>
    </row>
    <row r="20" spans="1:8" ht="27" customHeight="1" x14ac:dyDescent="0.25">
      <c r="A20" s="49" t="s">
        <v>26</v>
      </c>
      <c r="B20" s="49"/>
      <c r="C20" s="13">
        <v>81793146560</v>
      </c>
      <c r="D20" s="10" t="s">
        <v>15</v>
      </c>
      <c r="E20" s="11">
        <v>74.97</v>
      </c>
      <c r="F20" s="48" t="s">
        <v>61</v>
      </c>
      <c r="G20" s="48"/>
      <c r="H20" s="48"/>
    </row>
    <row r="21" spans="1:8" ht="25.5" customHeight="1" x14ac:dyDescent="0.25">
      <c r="A21" s="49" t="s">
        <v>27</v>
      </c>
      <c r="B21" s="49"/>
      <c r="C21" s="13">
        <v>97595612726</v>
      </c>
      <c r="D21" s="12" t="s">
        <v>49</v>
      </c>
      <c r="E21" s="11">
        <v>46.5</v>
      </c>
      <c r="F21" s="49" t="s">
        <v>58</v>
      </c>
      <c r="G21" s="49"/>
      <c r="H21" s="49"/>
    </row>
    <row r="22" spans="1:8" x14ac:dyDescent="0.25">
      <c r="A22" s="49" t="s">
        <v>28</v>
      </c>
      <c r="B22" s="49"/>
      <c r="C22" s="13">
        <v>63073332379</v>
      </c>
      <c r="D22" s="10" t="s">
        <v>15</v>
      </c>
      <c r="E22" s="11">
        <v>336.34</v>
      </c>
      <c r="F22" s="49" t="s">
        <v>54</v>
      </c>
      <c r="G22" s="49"/>
      <c r="H22" s="49"/>
    </row>
    <row r="23" spans="1:8" x14ac:dyDescent="0.25">
      <c r="A23" s="49" t="s">
        <v>29</v>
      </c>
      <c r="B23" s="49"/>
      <c r="C23" s="13">
        <v>41317489366</v>
      </c>
      <c r="D23" s="10" t="s">
        <v>46</v>
      </c>
      <c r="E23" s="11">
        <v>1400.7</v>
      </c>
      <c r="F23" s="49" t="s">
        <v>54</v>
      </c>
      <c r="G23" s="49"/>
      <c r="H23" s="49"/>
    </row>
    <row r="24" spans="1:8" ht="27" customHeight="1" x14ac:dyDescent="0.25">
      <c r="A24" s="64" t="s">
        <v>36</v>
      </c>
      <c r="B24" s="65"/>
      <c r="C24" s="13">
        <v>63949120108</v>
      </c>
      <c r="D24" s="10" t="s">
        <v>64</v>
      </c>
      <c r="E24" s="11">
        <v>64.099999999999994</v>
      </c>
      <c r="F24" s="59" t="s">
        <v>50</v>
      </c>
      <c r="G24" s="60"/>
      <c r="H24" s="61"/>
    </row>
    <row r="25" spans="1:8" x14ac:dyDescent="0.25">
      <c r="A25" s="59" t="s">
        <v>37</v>
      </c>
      <c r="B25" s="61"/>
      <c r="C25" s="13">
        <v>27332507825</v>
      </c>
      <c r="D25" s="10" t="s">
        <v>48</v>
      </c>
      <c r="E25" s="11">
        <v>41.25</v>
      </c>
      <c r="F25" s="54" t="s">
        <v>53</v>
      </c>
      <c r="G25" s="66"/>
      <c r="H25" s="55"/>
    </row>
    <row r="26" spans="1:8" ht="27" customHeight="1" x14ac:dyDescent="0.25">
      <c r="A26" s="59" t="s">
        <v>38</v>
      </c>
      <c r="B26" s="61"/>
      <c r="C26" s="13">
        <v>18705563551</v>
      </c>
      <c r="D26" s="10" t="s">
        <v>47</v>
      </c>
      <c r="E26" s="11">
        <v>49.9</v>
      </c>
      <c r="F26" s="56" t="s">
        <v>52</v>
      </c>
      <c r="G26" s="57"/>
      <c r="H26" s="58"/>
    </row>
    <row r="27" spans="1:8" ht="29.45" customHeight="1" x14ac:dyDescent="0.25">
      <c r="A27" s="64" t="s">
        <v>39</v>
      </c>
      <c r="B27" s="65"/>
      <c r="C27" s="13">
        <v>76329896861</v>
      </c>
      <c r="D27" s="12" t="s">
        <v>49</v>
      </c>
      <c r="E27" s="11">
        <v>80</v>
      </c>
      <c r="F27" s="56" t="s">
        <v>52</v>
      </c>
      <c r="G27" s="57"/>
      <c r="H27" s="58"/>
    </row>
    <row r="28" spans="1:8" ht="30" customHeight="1" x14ac:dyDescent="0.25">
      <c r="A28" s="56" t="s">
        <v>40</v>
      </c>
      <c r="B28" s="58"/>
      <c r="C28" s="13">
        <v>92305232459</v>
      </c>
      <c r="D28" s="12" t="s">
        <v>49</v>
      </c>
      <c r="E28" s="11">
        <v>71.86</v>
      </c>
      <c r="F28" s="56" t="s">
        <v>52</v>
      </c>
      <c r="G28" s="57"/>
      <c r="H28" s="58"/>
    </row>
    <row r="29" spans="1:8" ht="29.45" customHeight="1" x14ac:dyDescent="0.25">
      <c r="A29" s="56" t="s">
        <v>41</v>
      </c>
      <c r="B29" s="58"/>
      <c r="C29" s="13">
        <v>68419124305</v>
      </c>
      <c r="D29" s="10" t="s">
        <v>15</v>
      </c>
      <c r="E29" s="11">
        <v>10.62</v>
      </c>
      <c r="F29" s="56" t="s">
        <v>55</v>
      </c>
      <c r="G29" s="57"/>
      <c r="H29" s="58"/>
    </row>
    <row r="30" spans="1:8" ht="14.25" customHeight="1" x14ac:dyDescent="0.25">
      <c r="A30" s="49" t="s">
        <v>42</v>
      </c>
      <c r="B30" s="49"/>
      <c r="C30" s="13">
        <v>11469787133</v>
      </c>
      <c r="D30" s="10" t="s">
        <v>15</v>
      </c>
      <c r="E30" s="11">
        <v>26.55</v>
      </c>
      <c r="F30" s="48" t="s">
        <v>51</v>
      </c>
      <c r="G30" s="48"/>
      <c r="H30" s="48"/>
    </row>
    <row r="31" spans="1:8" ht="27.75" customHeight="1" x14ac:dyDescent="0.25">
      <c r="A31" s="54" t="s">
        <v>43</v>
      </c>
      <c r="B31" s="55"/>
      <c r="C31" s="13">
        <v>7402358682</v>
      </c>
      <c r="D31" s="12" t="s">
        <v>56</v>
      </c>
      <c r="E31" s="11">
        <f>276.8+358.5</f>
        <v>635.29999999999995</v>
      </c>
      <c r="F31" s="56" t="s">
        <v>52</v>
      </c>
      <c r="G31" s="57"/>
      <c r="H31" s="58"/>
    </row>
    <row r="32" spans="1:8" ht="30" customHeight="1" x14ac:dyDescent="0.25">
      <c r="A32" s="49" t="s">
        <v>44</v>
      </c>
      <c r="B32" s="49"/>
      <c r="C32" s="13">
        <v>27579710805</v>
      </c>
      <c r="D32" s="10" t="s">
        <v>15</v>
      </c>
      <c r="E32" s="11">
        <v>261.25</v>
      </c>
      <c r="F32" s="56" t="s">
        <v>52</v>
      </c>
      <c r="G32" s="57"/>
      <c r="H32" s="58"/>
    </row>
    <row r="33" spans="1:16" ht="28.5" customHeight="1" x14ac:dyDescent="0.25">
      <c r="A33" s="54" t="s">
        <v>44</v>
      </c>
      <c r="B33" s="55"/>
      <c r="C33" s="13">
        <v>27579710805</v>
      </c>
      <c r="D33" s="14" t="s">
        <v>15</v>
      </c>
      <c r="E33" s="11">
        <v>260.25</v>
      </c>
      <c r="F33" s="56" t="s">
        <v>57</v>
      </c>
      <c r="G33" s="57"/>
      <c r="H33" s="58"/>
    </row>
    <row r="34" spans="1:16" x14ac:dyDescent="0.25">
      <c r="A34" s="49" t="s">
        <v>23</v>
      </c>
      <c r="B34" s="49"/>
      <c r="C34" s="15">
        <v>91958721295</v>
      </c>
      <c r="D34" s="16" t="s">
        <v>45</v>
      </c>
      <c r="E34" s="11">
        <v>139.15</v>
      </c>
      <c r="F34" s="56" t="s">
        <v>68</v>
      </c>
      <c r="G34" s="57"/>
      <c r="H34" s="58"/>
    </row>
    <row r="35" spans="1:16" ht="27" customHeight="1" x14ac:dyDescent="0.25">
      <c r="A35" s="54" t="s">
        <v>30</v>
      </c>
      <c r="B35" s="55"/>
      <c r="C35" s="13">
        <v>14570439845</v>
      </c>
      <c r="D35" s="12" t="s">
        <v>56</v>
      </c>
      <c r="E35" s="11">
        <f>77.43+163.13+113.23</f>
        <v>353.79</v>
      </c>
      <c r="F35" s="59" t="s">
        <v>50</v>
      </c>
      <c r="G35" s="60"/>
      <c r="H35" s="61"/>
    </row>
    <row r="36" spans="1:16" x14ac:dyDescent="0.25">
      <c r="A36" s="54" t="s">
        <v>31</v>
      </c>
      <c r="B36" s="55"/>
      <c r="C36" s="13">
        <v>44138062462</v>
      </c>
      <c r="D36" s="10" t="s">
        <v>63</v>
      </c>
      <c r="E36" s="11">
        <f>174.09+189.7+126+124.74</f>
        <v>614.53</v>
      </c>
      <c r="F36" s="59" t="s">
        <v>50</v>
      </c>
      <c r="G36" s="60"/>
      <c r="H36" s="61"/>
    </row>
    <row r="37" spans="1:16" x14ac:dyDescent="0.25">
      <c r="A37" s="54" t="s">
        <v>32</v>
      </c>
      <c r="B37" s="55"/>
      <c r="C37" s="13">
        <v>9258677265</v>
      </c>
      <c r="D37" s="10" t="s">
        <v>62</v>
      </c>
      <c r="E37" s="11">
        <f>67.16+141.07</f>
        <v>208.23</v>
      </c>
      <c r="F37" s="59" t="s">
        <v>50</v>
      </c>
      <c r="G37" s="60"/>
      <c r="H37" s="61"/>
    </row>
    <row r="38" spans="1:16" ht="30" x14ac:dyDescent="0.25">
      <c r="A38" s="49" t="s">
        <v>33</v>
      </c>
      <c r="B38" s="49"/>
      <c r="C38" s="13">
        <v>92272132576</v>
      </c>
      <c r="D38" s="12" t="s">
        <v>49</v>
      </c>
      <c r="E38" s="11">
        <v>60</v>
      </c>
      <c r="F38" s="59" t="s">
        <v>50</v>
      </c>
      <c r="G38" s="60"/>
      <c r="H38" s="61"/>
    </row>
    <row r="39" spans="1:16" ht="28.5" customHeight="1" x14ac:dyDescent="0.25">
      <c r="A39" s="49" t="s">
        <v>34</v>
      </c>
      <c r="B39" s="49"/>
      <c r="C39" s="13">
        <v>95022414561</v>
      </c>
      <c r="D39" s="12" t="s">
        <v>49</v>
      </c>
      <c r="E39" s="11">
        <v>976.12</v>
      </c>
      <c r="F39" s="59" t="s">
        <v>50</v>
      </c>
      <c r="G39" s="60"/>
      <c r="H39" s="61"/>
    </row>
    <row r="40" spans="1:16" ht="28.5" customHeight="1" x14ac:dyDescent="0.25">
      <c r="A40" s="48" t="s">
        <v>35</v>
      </c>
      <c r="B40" s="48"/>
      <c r="C40" s="13">
        <v>63074697345</v>
      </c>
      <c r="D40" s="12" t="s">
        <v>49</v>
      </c>
      <c r="E40" s="11">
        <v>454.6</v>
      </c>
      <c r="F40" s="59" t="s">
        <v>50</v>
      </c>
      <c r="G40" s="60"/>
      <c r="H40" s="61"/>
    </row>
    <row r="41" spans="1:16" x14ac:dyDescent="0.25">
      <c r="A41" s="49" t="s">
        <v>23</v>
      </c>
      <c r="B41" s="49"/>
      <c r="C41" s="13">
        <v>91958721295</v>
      </c>
      <c r="D41" s="10" t="s">
        <v>45</v>
      </c>
      <c r="E41" s="11">
        <v>620.15</v>
      </c>
      <c r="F41" s="59" t="s">
        <v>50</v>
      </c>
      <c r="G41" s="60"/>
      <c r="H41" s="61"/>
    </row>
    <row r="42" spans="1:16" ht="37.5" customHeight="1" x14ac:dyDescent="0.25">
      <c r="A42" s="42" t="s">
        <v>73</v>
      </c>
      <c r="B42" s="43"/>
      <c r="C42" s="43"/>
      <c r="D42" s="44"/>
      <c r="E42" s="20">
        <f>SUM(E9:E41)</f>
        <v>16033.61</v>
      </c>
      <c r="F42" s="45"/>
      <c r="G42" s="46"/>
      <c r="H42" s="47"/>
    </row>
    <row r="45" spans="1:16" ht="39.75" customHeight="1" x14ac:dyDescent="0.25">
      <c r="A45" s="51" t="s">
        <v>69</v>
      </c>
      <c r="B45" s="51"/>
      <c r="C45" s="51"/>
      <c r="D45" s="51"/>
      <c r="E45" s="51"/>
      <c r="F45" s="51"/>
      <c r="G45" s="51"/>
      <c r="H45" s="51"/>
      <c r="M45" s="4"/>
      <c r="N45" s="6"/>
      <c r="O45" s="5"/>
      <c r="P45" s="3"/>
    </row>
    <row r="46" spans="1:16" ht="45.75" customHeight="1" x14ac:dyDescent="0.25">
      <c r="A46" s="52"/>
      <c r="B46" s="52"/>
      <c r="C46" s="53"/>
      <c r="D46" s="53"/>
      <c r="E46" s="22" t="s">
        <v>71</v>
      </c>
      <c r="F46" s="52" t="s">
        <v>7</v>
      </c>
      <c r="G46" s="52"/>
      <c r="H46" s="52"/>
      <c r="M46" s="4"/>
      <c r="N46" s="6"/>
      <c r="O46" s="5"/>
      <c r="P46" s="3"/>
    </row>
    <row r="47" spans="1:16" ht="20.100000000000001" customHeight="1" x14ac:dyDescent="0.25">
      <c r="A47" s="49"/>
      <c r="B47" s="49"/>
      <c r="C47" s="50"/>
      <c r="D47" s="50"/>
      <c r="E47" s="21">
        <v>45482.239999999998</v>
      </c>
      <c r="F47" s="49" t="s">
        <v>8</v>
      </c>
      <c r="G47" s="49"/>
      <c r="H47" s="49"/>
      <c r="O47" s="3"/>
    </row>
    <row r="48" spans="1:16" ht="20.100000000000001" customHeight="1" x14ac:dyDescent="0.25">
      <c r="A48" s="49"/>
      <c r="B48" s="49"/>
      <c r="C48" s="50"/>
      <c r="D48" s="50"/>
      <c r="E48" s="18">
        <v>338.96</v>
      </c>
      <c r="F48" s="49" t="s">
        <v>9</v>
      </c>
      <c r="G48" s="49"/>
      <c r="H48" s="49"/>
      <c r="O48" s="3"/>
    </row>
    <row r="49" spans="1:15" ht="20.100000000000001" customHeight="1" x14ac:dyDescent="0.25">
      <c r="A49" s="49"/>
      <c r="B49" s="49"/>
      <c r="C49" s="50"/>
      <c r="D49" s="50"/>
      <c r="E49" s="18">
        <v>391.58</v>
      </c>
      <c r="F49" s="49" t="s">
        <v>10</v>
      </c>
      <c r="G49" s="49"/>
      <c r="H49" s="49"/>
      <c r="O49" s="3"/>
    </row>
    <row r="50" spans="1:15" ht="20.100000000000001" customHeight="1" x14ac:dyDescent="0.25">
      <c r="A50" s="49"/>
      <c r="B50" s="49"/>
      <c r="C50" s="50"/>
      <c r="D50" s="50"/>
      <c r="E50" s="18">
        <v>53.09</v>
      </c>
      <c r="F50" s="49" t="s">
        <v>11</v>
      </c>
      <c r="G50" s="49"/>
      <c r="H50" s="49"/>
      <c r="O50" s="3"/>
    </row>
    <row r="51" spans="1:15" ht="29.25" customHeight="1" x14ac:dyDescent="0.25">
      <c r="A51" s="49"/>
      <c r="B51" s="49"/>
      <c r="C51" s="50"/>
      <c r="D51" s="50"/>
      <c r="E51" s="18">
        <v>7655.72</v>
      </c>
      <c r="F51" s="48" t="s">
        <v>12</v>
      </c>
      <c r="G51" s="48"/>
      <c r="H51" s="48"/>
      <c r="O51" s="3"/>
    </row>
    <row r="52" spans="1:15" ht="30.75" customHeight="1" x14ac:dyDescent="0.25">
      <c r="A52" s="49"/>
      <c r="B52" s="49"/>
      <c r="C52" s="50"/>
      <c r="D52" s="50"/>
      <c r="E52" s="18">
        <v>784.69</v>
      </c>
      <c r="F52" s="48" t="s">
        <v>13</v>
      </c>
      <c r="G52" s="48"/>
      <c r="H52" s="48"/>
      <c r="O52" s="3"/>
    </row>
    <row r="53" spans="1:15" ht="29.25" customHeight="1" x14ac:dyDescent="0.25">
      <c r="A53" s="49"/>
      <c r="B53" s="49"/>
      <c r="C53" s="50"/>
      <c r="D53" s="50"/>
      <c r="E53" s="18">
        <v>150.85</v>
      </c>
      <c r="F53" s="48" t="s">
        <v>67</v>
      </c>
      <c r="G53" s="48"/>
      <c r="H53" s="48"/>
    </row>
    <row r="54" spans="1:15" ht="37.5" customHeight="1" x14ac:dyDescent="0.25">
      <c r="A54" s="38"/>
      <c r="B54" s="38"/>
      <c r="C54" s="39"/>
      <c r="D54" s="40"/>
      <c r="E54" s="23">
        <f>SUM(E47:E53)</f>
        <v>54857.13</v>
      </c>
      <c r="F54" s="41" t="s">
        <v>72</v>
      </c>
      <c r="G54" s="41"/>
      <c r="H54" s="41"/>
    </row>
  </sheetData>
  <mergeCells count="100">
    <mergeCell ref="F9:H9"/>
    <mergeCell ref="F10:H10"/>
    <mergeCell ref="F12:H12"/>
    <mergeCell ref="F11:H11"/>
    <mergeCell ref="F28:H28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7:H27"/>
    <mergeCell ref="A22:B22"/>
    <mergeCell ref="A23:B23"/>
    <mergeCell ref="A27:B27"/>
    <mergeCell ref="A13:B13"/>
    <mergeCell ref="A14:B14"/>
    <mergeCell ref="A20:B20"/>
    <mergeCell ref="A53:B53"/>
    <mergeCell ref="A9:B9"/>
    <mergeCell ref="A10:B10"/>
    <mergeCell ref="A12:B12"/>
    <mergeCell ref="A11:B11"/>
    <mergeCell ref="A15:B15"/>
    <mergeCell ref="A16:B16"/>
    <mergeCell ref="A17:B17"/>
    <mergeCell ref="A18:B18"/>
    <mergeCell ref="A19:B19"/>
    <mergeCell ref="A48:B48"/>
    <mergeCell ref="A49:B49"/>
    <mergeCell ref="A50:B50"/>
    <mergeCell ref="A51:B51"/>
    <mergeCell ref="A28:B28"/>
    <mergeCell ref="A52:B52"/>
    <mergeCell ref="A7:B7"/>
    <mergeCell ref="F7:H7"/>
    <mergeCell ref="A5:H5"/>
    <mergeCell ref="A31:B31"/>
    <mergeCell ref="A24:B24"/>
    <mergeCell ref="F24:H24"/>
    <mergeCell ref="A25:B25"/>
    <mergeCell ref="F25:H25"/>
    <mergeCell ref="A26:B26"/>
    <mergeCell ref="F26:H26"/>
    <mergeCell ref="A29:B29"/>
    <mergeCell ref="F29:H29"/>
    <mergeCell ref="A30:B30"/>
    <mergeCell ref="F30:H30"/>
    <mergeCell ref="F13:H13"/>
    <mergeCell ref="A21:B21"/>
    <mergeCell ref="A47:B47"/>
    <mergeCell ref="A38:B38"/>
    <mergeCell ref="A40:B40"/>
    <mergeCell ref="A41:B41"/>
    <mergeCell ref="F40:H40"/>
    <mergeCell ref="F41:H41"/>
    <mergeCell ref="A39:B39"/>
    <mergeCell ref="F38:H38"/>
    <mergeCell ref="F39:H39"/>
    <mergeCell ref="A36:B36"/>
    <mergeCell ref="F31:H31"/>
    <mergeCell ref="F32:H32"/>
    <mergeCell ref="F33:H33"/>
    <mergeCell ref="F36:H36"/>
    <mergeCell ref="C49:D49"/>
    <mergeCell ref="C50:D50"/>
    <mergeCell ref="C51:D51"/>
    <mergeCell ref="A45:H45"/>
    <mergeCell ref="A8:H8"/>
    <mergeCell ref="A46:B46"/>
    <mergeCell ref="C46:D46"/>
    <mergeCell ref="F46:H46"/>
    <mergeCell ref="A37:B37"/>
    <mergeCell ref="A34:B34"/>
    <mergeCell ref="F34:H34"/>
    <mergeCell ref="A35:B35"/>
    <mergeCell ref="F35:H35"/>
    <mergeCell ref="F37:H37"/>
    <mergeCell ref="A32:B32"/>
    <mergeCell ref="A33:B33"/>
    <mergeCell ref="A54:B54"/>
    <mergeCell ref="C54:D54"/>
    <mergeCell ref="F54:H54"/>
    <mergeCell ref="A42:D42"/>
    <mergeCell ref="F42:H42"/>
    <mergeCell ref="F53:H53"/>
    <mergeCell ref="F52:H52"/>
    <mergeCell ref="F51:H51"/>
    <mergeCell ref="F50:H50"/>
    <mergeCell ref="F49:H49"/>
    <mergeCell ref="F48:H48"/>
    <mergeCell ref="F47:H47"/>
    <mergeCell ref="C52:D52"/>
    <mergeCell ref="C53:D53"/>
    <mergeCell ref="C47:D47"/>
    <mergeCell ref="C48:D48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81FB-0FE8-4F59-91A1-E06B0B8FA07D}">
  <sheetPr>
    <tabColor theme="5" tint="-0.249977111117893"/>
  </sheetPr>
  <dimension ref="A1:P53"/>
  <sheetViews>
    <sheetView topLeftCell="A4" zoomScale="107" zoomScaleNormal="107" workbookViewId="0">
      <selection activeCell="L10" sqref="L10"/>
    </sheetView>
  </sheetViews>
  <sheetFormatPr defaultRowHeight="15" x14ac:dyDescent="0.25"/>
  <cols>
    <col min="1" max="1" width="10.28515625" style="8" customWidth="1"/>
    <col min="2" max="2" width="12.140625" style="8" customWidth="1"/>
    <col min="3" max="3" width="12.7109375" style="1" customWidth="1"/>
    <col min="4" max="4" width="10.140625" customWidth="1"/>
    <col min="5" max="5" width="15.28515625" customWidth="1"/>
    <col min="8" max="8" width="15.7109375" customWidth="1"/>
    <col min="14" max="14" width="33.42578125" customWidth="1"/>
    <col min="15" max="15" width="41.140625" customWidth="1"/>
  </cols>
  <sheetData>
    <row r="1" spans="1:16" x14ac:dyDescent="0.25">
      <c r="A1" s="7" t="s">
        <v>0</v>
      </c>
    </row>
    <row r="2" spans="1:16" x14ac:dyDescent="0.25">
      <c r="A2" s="7" t="s">
        <v>1</v>
      </c>
    </row>
    <row r="3" spans="1:16" x14ac:dyDescent="0.25">
      <c r="A3" s="7" t="s">
        <v>2</v>
      </c>
    </row>
    <row r="5" spans="1:16" ht="34.5" customHeight="1" x14ac:dyDescent="0.25">
      <c r="A5" s="63" t="s">
        <v>74</v>
      </c>
      <c r="B5" s="63"/>
      <c r="C5" s="63"/>
      <c r="D5" s="63"/>
      <c r="E5" s="63"/>
      <c r="F5" s="63"/>
      <c r="G5" s="63"/>
      <c r="H5" s="63"/>
      <c r="I5" s="2"/>
    </row>
    <row r="7" spans="1:16" ht="46.5" customHeight="1" x14ac:dyDescent="0.25">
      <c r="A7" s="62" t="s">
        <v>4</v>
      </c>
      <c r="B7" s="62"/>
      <c r="C7" s="9" t="s">
        <v>5</v>
      </c>
      <c r="D7" s="9" t="s">
        <v>6</v>
      </c>
      <c r="E7" s="9" t="s">
        <v>71</v>
      </c>
      <c r="F7" s="62" t="s">
        <v>7</v>
      </c>
      <c r="G7" s="62"/>
      <c r="H7" s="62"/>
      <c r="M7" s="4"/>
      <c r="N7" s="6"/>
      <c r="O7" s="5"/>
      <c r="P7" s="3"/>
    </row>
    <row r="8" spans="1:16" ht="39.75" customHeight="1" x14ac:dyDescent="0.25">
      <c r="A8" s="52" t="s">
        <v>70</v>
      </c>
      <c r="B8" s="52"/>
      <c r="C8" s="52"/>
      <c r="D8" s="52"/>
      <c r="E8" s="52"/>
      <c r="F8" s="52"/>
      <c r="G8" s="52"/>
      <c r="H8" s="52"/>
      <c r="M8" s="4"/>
      <c r="N8" s="6"/>
      <c r="O8" s="5"/>
      <c r="P8" s="3"/>
    </row>
    <row r="9" spans="1:16" x14ac:dyDescent="0.25">
      <c r="A9" s="49" t="s">
        <v>14</v>
      </c>
      <c r="B9" s="49"/>
      <c r="C9" s="17">
        <v>18683136487</v>
      </c>
      <c r="D9" s="16" t="s">
        <v>15</v>
      </c>
      <c r="E9" s="27">
        <v>168</v>
      </c>
      <c r="F9" s="49" t="s">
        <v>16</v>
      </c>
      <c r="G9" s="49"/>
      <c r="H9" s="49"/>
    </row>
    <row r="10" spans="1:16" ht="27.75" customHeight="1" x14ac:dyDescent="0.25">
      <c r="A10" s="67" t="s">
        <v>75</v>
      </c>
      <c r="B10" s="67"/>
      <c r="C10" s="28">
        <v>37948917355</v>
      </c>
      <c r="D10" s="29" t="s">
        <v>76</v>
      </c>
      <c r="E10" s="30">
        <v>2399</v>
      </c>
      <c r="F10" s="67" t="s">
        <v>57</v>
      </c>
      <c r="G10" s="67"/>
      <c r="H10" s="67"/>
    </row>
    <row r="11" spans="1:16" ht="27.75" customHeight="1" x14ac:dyDescent="0.25">
      <c r="A11" s="68" t="s">
        <v>77</v>
      </c>
      <c r="B11" s="68"/>
      <c r="C11" s="28">
        <v>55383694934</v>
      </c>
      <c r="D11" s="29" t="s">
        <v>78</v>
      </c>
      <c r="E11" s="30">
        <v>2002</v>
      </c>
      <c r="F11" s="69" t="s">
        <v>57</v>
      </c>
      <c r="G11" s="70"/>
      <c r="H11" s="71"/>
    </row>
    <row r="12" spans="1:16" ht="29.25" customHeight="1" x14ac:dyDescent="0.25">
      <c r="A12" s="67" t="s">
        <v>79</v>
      </c>
      <c r="B12" s="67"/>
      <c r="C12" s="28">
        <v>97748123085</v>
      </c>
      <c r="D12" s="29" t="s">
        <v>15</v>
      </c>
      <c r="E12" s="30">
        <v>53.09</v>
      </c>
      <c r="F12" s="72" t="s">
        <v>80</v>
      </c>
      <c r="G12" s="73"/>
      <c r="H12" s="74"/>
    </row>
    <row r="13" spans="1:16" ht="42.75" customHeight="1" x14ac:dyDescent="0.25">
      <c r="A13" s="68" t="s">
        <v>81</v>
      </c>
      <c r="B13" s="68"/>
      <c r="C13" s="28">
        <v>35321872873</v>
      </c>
      <c r="D13" s="29" t="s">
        <v>82</v>
      </c>
      <c r="E13" s="30">
        <v>32.75</v>
      </c>
      <c r="F13" s="72" t="s">
        <v>52</v>
      </c>
      <c r="G13" s="73"/>
      <c r="H13" s="74"/>
    </row>
    <row r="14" spans="1:16" ht="32.450000000000003" customHeight="1" x14ac:dyDescent="0.25">
      <c r="A14" s="67" t="s">
        <v>83</v>
      </c>
      <c r="B14" s="67"/>
      <c r="C14" s="28">
        <v>64027065887</v>
      </c>
      <c r="D14" s="29" t="s">
        <v>84</v>
      </c>
      <c r="E14" s="30">
        <v>55</v>
      </c>
      <c r="F14" s="67" t="s">
        <v>52</v>
      </c>
      <c r="G14" s="67"/>
      <c r="H14" s="67"/>
    </row>
    <row r="15" spans="1:16" ht="28.15" customHeight="1" x14ac:dyDescent="0.25">
      <c r="A15" s="67" t="s">
        <v>20</v>
      </c>
      <c r="B15" s="67"/>
      <c r="C15" s="17">
        <v>71642681806</v>
      </c>
      <c r="D15" s="12" t="s">
        <v>49</v>
      </c>
      <c r="E15" s="11">
        <v>71.14</v>
      </c>
      <c r="F15" s="49" t="s">
        <v>58</v>
      </c>
      <c r="G15" s="49"/>
      <c r="H15" s="49"/>
    </row>
    <row r="16" spans="1:16" ht="27.75" customHeight="1" x14ac:dyDescent="0.25">
      <c r="A16" s="68" t="s">
        <v>85</v>
      </c>
      <c r="B16" s="68"/>
      <c r="C16" s="28">
        <v>43616114716</v>
      </c>
      <c r="D16" s="29" t="s">
        <v>49</v>
      </c>
      <c r="E16" s="30">
        <v>18.45</v>
      </c>
      <c r="F16" s="72" t="s">
        <v>52</v>
      </c>
      <c r="G16" s="73"/>
      <c r="H16" s="74"/>
    </row>
    <row r="17" spans="1:8" ht="27" customHeight="1" x14ac:dyDescent="0.25">
      <c r="A17" s="68" t="s">
        <v>23</v>
      </c>
      <c r="B17" s="68"/>
      <c r="C17" s="28">
        <v>91958721295</v>
      </c>
      <c r="D17" s="32" t="s">
        <v>45</v>
      </c>
      <c r="E17" s="30">
        <v>243.85</v>
      </c>
      <c r="F17" s="72" t="s">
        <v>52</v>
      </c>
      <c r="G17" s="73"/>
      <c r="H17" s="74"/>
    </row>
    <row r="18" spans="1:8" ht="29.25" customHeight="1" x14ac:dyDescent="0.25">
      <c r="A18" s="68" t="s">
        <v>24</v>
      </c>
      <c r="B18" s="68"/>
      <c r="C18" s="17">
        <v>87311810356</v>
      </c>
      <c r="D18" s="12" t="s">
        <v>60</v>
      </c>
      <c r="E18" s="11">
        <v>7.52</v>
      </c>
      <c r="F18" s="48" t="s">
        <v>61</v>
      </c>
      <c r="G18" s="48"/>
      <c r="H18" s="48"/>
    </row>
    <row r="19" spans="1:8" x14ac:dyDescent="0.25">
      <c r="A19" s="68" t="s">
        <v>25</v>
      </c>
      <c r="B19" s="68"/>
      <c r="C19" s="28">
        <v>85821130368</v>
      </c>
      <c r="D19" s="32" t="s">
        <v>15</v>
      </c>
      <c r="E19" s="30">
        <v>1.66</v>
      </c>
      <c r="F19" s="68" t="s">
        <v>53</v>
      </c>
      <c r="G19" s="68"/>
      <c r="H19" s="68"/>
    </row>
    <row r="20" spans="1:8" x14ac:dyDescent="0.25">
      <c r="A20" s="69" t="s">
        <v>25</v>
      </c>
      <c r="B20" s="71"/>
      <c r="C20" s="28">
        <v>85821130368</v>
      </c>
      <c r="D20" s="32" t="s">
        <v>15</v>
      </c>
      <c r="E20" s="30">
        <v>16.18</v>
      </c>
      <c r="F20" s="69" t="s">
        <v>53</v>
      </c>
      <c r="G20" s="70"/>
      <c r="H20" s="71"/>
    </row>
    <row r="21" spans="1:8" ht="27" customHeight="1" x14ac:dyDescent="0.25">
      <c r="A21" s="68" t="s">
        <v>26</v>
      </c>
      <c r="B21" s="68"/>
      <c r="C21" s="28">
        <v>81793146560</v>
      </c>
      <c r="D21" s="16" t="s">
        <v>15</v>
      </c>
      <c r="E21" s="11">
        <v>183.14</v>
      </c>
      <c r="F21" s="48" t="s">
        <v>61</v>
      </c>
      <c r="G21" s="48"/>
      <c r="H21" s="48"/>
    </row>
    <row r="22" spans="1:8" ht="28.5" customHeight="1" x14ac:dyDescent="0.25">
      <c r="A22" s="68" t="s">
        <v>27</v>
      </c>
      <c r="B22" s="68"/>
      <c r="C22" s="28">
        <v>97595612726</v>
      </c>
      <c r="D22" s="12" t="s">
        <v>49</v>
      </c>
      <c r="E22" s="11">
        <v>48.75</v>
      </c>
      <c r="F22" s="49" t="s">
        <v>58</v>
      </c>
      <c r="G22" s="49"/>
      <c r="H22" s="49"/>
    </row>
    <row r="23" spans="1:8" x14ac:dyDescent="0.25">
      <c r="A23" s="68" t="s">
        <v>28</v>
      </c>
      <c r="B23" s="68"/>
      <c r="C23" s="28">
        <v>63073332379</v>
      </c>
      <c r="D23" s="16" t="s">
        <v>15</v>
      </c>
      <c r="E23" s="11">
        <v>445.89</v>
      </c>
      <c r="F23" s="49" t="s">
        <v>54</v>
      </c>
      <c r="G23" s="49"/>
      <c r="H23" s="49"/>
    </row>
    <row r="24" spans="1:8" x14ac:dyDescent="0.25">
      <c r="A24" s="68" t="s">
        <v>29</v>
      </c>
      <c r="B24" s="68"/>
      <c r="C24" s="28">
        <v>41317489366</v>
      </c>
      <c r="D24" s="16" t="s">
        <v>46</v>
      </c>
      <c r="E24" s="11">
        <v>2034.22</v>
      </c>
      <c r="F24" s="49" t="s">
        <v>54</v>
      </c>
      <c r="G24" s="49"/>
      <c r="H24" s="49"/>
    </row>
    <row r="25" spans="1:8" ht="27" customHeight="1" x14ac:dyDescent="0.25">
      <c r="A25" s="75" t="s">
        <v>36</v>
      </c>
      <c r="B25" s="76"/>
      <c r="C25" s="28">
        <v>63949120108</v>
      </c>
      <c r="D25" s="16" t="s">
        <v>64</v>
      </c>
      <c r="E25" s="11">
        <v>103.95</v>
      </c>
      <c r="F25" s="59" t="s">
        <v>50</v>
      </c>
      <c r="G25" s="60"/>
      <c r="H25" s="61"/>
    </row>
    <row r="26" spans="1:8" ht="27" customHeight="1" x14ac:dyDescent="0.25">
      <c r="A26" s="77" t="s">
        <v>86</v>
      </c>
      <c r="B26" s="78"/>
      <c r="C26" s="28">
        <v>79348352926</v>
      </c>
      <c r="D26" s="29" t="s">
        <v>56</v>
      </c>
      <c r="E26" s="30">
        <v>78</v>
      </c>
      <c r="F26" s="72" t="s">
        <v>52</v>
      </c>
      <c r="G26" s="73"/>
      <c r="H26" s="74"/>
    </row>
    <row r="27" spans="1:8" ht="29.45" customHeight="1" x14ac:dyDescent="0.25">
      <c r="A27" s="75" t="s">
        <v>87</v>
      </c>
      <c r="B27" s="76"/>
      <c r="C27" s="28">
        <v>78661516143</v>
      </c>
      <c r="D27" s="29" t="s">
        <v>15</v>
      </c>
      <c r="E27" s="30">
        <v>55</v>
      </c>
      <c r="F27" s="72" t="s">
        <v>80</v>
      </c>
      <c r="G27" s="73"/>
      <c r="H27" s="74"/>
    </row>
    <row r="28" spans="1:8" ht="30" customHeight="1" x14ac:dyDescent="0.25">
      <c r="A28" s="72" t="s">
        <v>88</v>
      </c>
      <c r="B28" s="74"/>
      <c r="C28" s="33" t="s">
        <v>89</v>
      </c>
      <c r="D28" s="29" t="s">
        <v>49</v>
      </c>
      <c r="E28" s="30">
        <v>24.27</v>
      </c>
      <c r="F28" s="72" t="s">
        <v>16</v>
      </c>
      <c r="G28" s="73"/>
      <c r="H28" s="74"/>
    </row>
    <row r="29" spans="1:8" ht="29.45" customHeight="1" x14ac:dyDescent="0.25">
      <c r="A29" s="72" t="s">
        <v>41</v>
      </c>
      <c r="B29" s="74"/>
      <c r="C29" s="28">
        <v>68419124305</v>
      </c>
      <c r="D29" s="16" t="s">
        <v>15</v>
      </c>
      <c r="E29" s="11">
        <v>10.62</v>
      </c>
      <c r="F29" s="56" t="s">
        <v>55</v>
      </c>
      <c r="G29" s="57"/>
      <c r="H29" s="58"/>
    </row>
    <row r="30" spans="1:8" ht="14.25" customHeight="1" x14ac:dyDescent="0.25">
      <c r="A30" s="68" t="s">
        <v>42</v>
      </c>
      <c r="B30" s="68"/>
      <c r="C30" s="28">
        <v>11469787133</v>
      </c>
      <c r="D30" s="16" t="s">
        <v>15</v>
      </c>
      <c r="E30" s="11">
        <v>26.55</v>
      </c>
      <c r="F30" s="48" t="s">
        <v>51</v>
      </c>
      <c r="G30" s="48"/>
      <c r="H30" s="48"/>
    </row>
    <row r="31" spans="1:8" ht="27.75" customHeight="1" x14ac:dyDescent="0.25">
      <c r="A31" s="69" t="s">
        <v>90</v>
      </c>
      <c r="B31" s="71"/>
      <c r="C31" s="28">
        <v>80947211460</v>
      </c>
      <c r="D31" s="29" t="s">
        <v>63</v>
      </c>
      <c r="E31" s="30">
        <v>89.59</v>
      </c>
      <c r="F31" s="72" t="s">
        <v>53</v>
      </c>
      <c r="G31" s="73"/>
      <c r="H31" s="74"/>
    </row>
    <row r="32" spans="1:8" ht="30" customHeight="1" x14ac:dyDescent="0.25">
      <c r="A32" s="68" t="s">
        <v>91</v>
      </c>
      <c r="B32" s="68"/>
      <c r="C32" s="28">
        <v>46227509350</v>
      </c>
      <c r="D32" s="29" t="s">
        <v>49</v>
      </c>
      <c r="E32" s="30">
        <v>100</v>
      </c>
      <c r="F32" s="72" t="s">
        <v>55</v>
      </c>
      <c r="G32" s="73"/>
      <c r="H32" s="74"/>
    </row>
    <row r="33" spans="1:16" ht="28.5" customHeight="1" x14ac:dyDescent="0.25">
      <c r="A33" s="69" t="s">
        <v>92</v>
      </c>
      <c r="B33" s="71"/>
      <c r="C33" s="33" t="s">
        <v>93</v>
      </c>
      <c r="D33" s="29" t="s">
        <v>49</v>
      </c>
      <c r="E33" s="30">
        <v>25</v>
      </c>
      <c r="F33" s="72" t="s">
        <v>51</v>
      </c>
      <c r="G33" s="73"/>
      <c r="H33" s="74"/>
    </row>
    <row r="34" spans="1:16" ht="27" customHeight="1" x14ac:dyDescent="0.25">
      <c r="A34" s="69" t="s">
        <v>30</v>
      </c>
      <c r="B34" s="71"/>
      <c r="C34" s="28">
        <v>14570439845</v>
      </c>
      <c r="D34" s="29" t="s">
        <v>56</v>
      </c>
      <c r="E34" s="30">
        <f>46.47+79.6+99.09+100.41</f>
        <v>325.57</v>
      </c>
      <c r="F34" s="77" t="s">
        <v>50</v>
      </c>
      <c r="G34" s="79"/>
      <c r="H34" s="78"/>
    </row>
    <row r="35" spans="1:16" x14ac:dyDescent="0.25">
      <c r="A35" s="69" t="s">
        <v>31</v>
      </c>
      <c r="B35" s="71"/>
      <c r="C35" s="17">
        <v>44138062462</v>
      </c>
      <c r="D35" s="16" t="s">
        <v>63</v>
      </c>
      <c r="E35" s="11">
        <f>100.5+58.73+155.46+163.24+160.09+117+124.74</f>
        <v>879.76</v>
      </c>
      <c r="F35" s="59" t="s">
        <v>50</v>
      </c>
      <c r="G35" s="60"/>
      <c r="H35" s="61"/>
    </row>
    <row r="36" spans="1:16" x14ac:dyDescent="0.25">
      <c r="A36" s="69" t="s">
        <v>32</v>
      </c>
      <c r="B36" s="71"/>
      <c r="C36" s="17">
        <v>9258677265</v>
      </c>
      <c r="D36" s="16" t="s">
        <v>62</v>
      </c>
      <c r="E36" s="11">
        <f>69.64+193.03+145.05+65.5</f>
        <v>473.22</v>
      </c>
      <c r="F36" s="59" t="s">
        <v>50</v>
      </c>
      <c r="G36" s="60"/>
      <c r="H36" s="61"/>
    </row>
    <row r="37" spans="1:16" ht="28.5" customHeight="1" x14ac:dyDescent="0.25">
      <c r="A37" s="68" t="s">
        <v>34</v>
      </c>
      <c r="B37" s="68"/>
      <c r="C37" s="17">
        <v>95022414561</v>
      </c>
      <c r="D37" s="12" t="s">
        <v>49</v>
      </c>
      <c r="E37" s="11">
        <v>936.26</v>
      </c>
      <c r="F37" s="59" t="s">
        <v>50</v>
      </c>
      <c r="G37" s="60"/>
      <c r="H37" s="61"/>
    </row>
    <row r="38" spans="1:16" ht="28.5" customHeight="1" x14ac:dyDescent="0.25">
      <c r="A38" s="67" t="s">
        <v>35</v>
      </c>
      <c r="B38" s="67"/>
      <c r="C38" s="17">
        <v>63074697345</v>
      </c>
      <c r="D38" s="12" t="s">
        <v>49</v>
      </c>
      <c r="E38" s="11">
        <v>671.1</v>
      </c>
      <c r="F38" s="59" t="s">
        <v>50</v>
      </c>
      <c r="G38" s="60"/>
      <c r="H38" s="61"/>
    </row>
    <row r="39" spans="1:16" x14ac:dyDescent="0.25">
      <c r="A39" s="68" t="s">
        <v>23</v>
      </c>
      <c r="B39" s="68"/>
      <c r="C39" s="17">
        <v>91958721295</v>
      </c>
      <c r="D39" s="16" t="s">
        <v>45</v>
      </c>
      <c r="E39" s="11">
        <v>631.41</v>
      </c>
      <c r="F39" s="59" t="s">
        <v>50</v>
      </c>
      <c r="G39" s="60"/>
      <c r="H39" s="61"/>
    </row>
    <row r="40" spans="1:16" ht="37.5" customHeight="1" x14ac:dyDescent="0.25">
      <c r="A40" s="42" t="s">
        <v>94</v>
      </c>
      <c r="B40" s="43"/>
      <c r="C40" s="43"/>
      <c r="D40" s="44"/>
      <c r="E40" s="20">
        <f>SUM(E9:E39)</f>
        <v>12210.940000000002</v>
      </c>
      <c r="F40" s="45"/>
      <c r="G40" s="46"/>
      <c r="H40" s="47"/>
    </row>
    <row r="43" spans="1:16" ht="39.75" customHeight="1" x14ac:dyDescent="0.25">
      <c r="A43" s="51" t="s">
        <v>69</v>
      </c>
      <c r="B43" s="51"/>
      <c r="C43" s="51"/>
      <c r="D43" s="51"/>
      <c r="E43" s="51"/>
      <c r="F43" s="51"/>
      <c r="G43" s="51"/>
      <c r="H43" s="51"/>
      <c r="M43" s="4"/>
      <c r="N43" s="6"/>
      <c r="O43" s="5"/>
      <c r="P43" s="3"/>
    </row>
    <row r="44" spans="1:16" ht="45.75" customHeight="1" x14ac:dyDescent="0.25">
      <c r="A44" s="52"/>
      <c r="B44" s="52"/>
      <c r="C44" s="53"/>
      <c r="D44" s="53"/>
      <c r="E44" s="22" t="s">
        <v>71</v>
      </c>
      <c r="F44" s="52" t="s">
        <v>7</v>
      </c>
      <c r="G44" s="52"/>
      <c r="H44" s="52"/>
      <c r="M44" s="4"/>
      <c r="N44" s="6"/>
      <c r="O44" s="5"/>
      <c r="P44" s="3"/>
    </row>
    <row r="45" spans="1:16" ht="20.100000000000001" customHeight="1" x14ac:dyDescent="0.25">
      <c r="A45" s="49"/>
      <c r="B45" s="49"/>
      <c r="C45" s="50"/>
      <c r="D45" s="50"/>
      <c r="E45" s="21">
        <f>43702.83+465+465+67.5+52.5</f>
        <v>44752.83</v>
      </c>
      <c r="F45" s="49" t="s">
        <v>8</v>
      </c>
      <c r="G45" s="49"/>
      <c r="H45" s="49"/>
      <c r="O45" s="3"/>
    </row>
    <row r="46" spans="1:16" ht="20.100000000000001" customHeight="1" x14ac:dyDescent="0.25">
      <c r="A46" s="49"/>
      <c r="B46" s="49"/>
      <c r="C46" s="50"/>
      <c r="D46" s="50"/>
      <c r="E46" s="19">
        <v>1271.9000000000001</v>
      </c>
      <c r="F46" s="49" t="s">
        <v>9</v>
      </c>
      <c r="G46" s="49"/>
      <c r="H46" s="49"/>
      <c r="O46" s="3"/>
    </row>
    <row r="47" spans="1:16" ht="20.100000000000001" customHeight="1" x14ac:dyDescent="0.25">
      <c r="A47" s="49"/>
      <c r="B47" s="49"/>
      <c r="C47" s="50"/>
      <c r="D47" s="50"/>
      <c r="E47" s="34">
        <v>407.45</v>
      </c>
      <c r="F47" s="49" t="s">
        <v>10</v>
      </c>
      <c r="G47" s="49"/>
      <c r="H47" s="49"/>
      <c r="O47" s="3"/>
    </row>
    <row r="48" spans="1:16" ht="20.100000000000001" customHeight="1" x14ac:dyDescent="0.25">
      <c r="A48" s="49"/>
      <c r="B48" s="49"/>
      <c r="C48" s="50"/>
      <c r="D48" s="50"/>
      <c r="E48" s="34">
        <v>53.09</v>
      </c>
      <c r="F48" s="49" t="s">
        <v>11</v>
      </c>
      <c r="G48" s="49"/>
      <c r="H48" s="49"/>
      <c r="O48" s="3"/>
    </row>
    <row r="49" spans="1:15" ht="29.25" customHeight="1" x14ac:dyDescent="0.25">
      <c r="A49" s="49"/>
      <c r="B49" s="49"/>
      <c r="C49" s="50"/>
      <c r="D49" s="50"/>
      <c r="E49" s="34">
        <f>7518.7+173.26</f>
        <v>7691.96</v>
      </c>
      <c r="F49" s="48" t="s">
        <v>12</v>
      </c>
      <c r="G49" s="48"/>
      <c r="H49" s="48"/>
      <c r="O49" s="3"/>
    </row>
    <row r="50" spans="1:15" ht="30.75" customHeight="1" x14ac:dyDescent="0.25">
      <c r="A50" s="49"/>
      <c r="B50" s="49"/>
      <c r="C50" s="50"/>
      <c r="D50" s="50"/>
      <c r="E50" s="34">
        <f>776.04+84.04+13.08</f>
        <v>873.16</v>
      </c>
      <c r="F50" s="48" t="s">
        <v>13</v>
      </c>
      <c r="G50" s="48"/>
      <c r="H50" s="48"/>
      <c r="O50" s="3"/>
    </row>
    <row r="51" spans="1:15" ht="30.75" customHeight="1" x14ac:dyDescent="0.25">
      <c r="A51" s="80"/>
      <c r="B51" s="81"/>
      <c r="C51" s="82"/>
      <c r="D51" s="83"/>
      <c r="E51" s="34">
        <v>440.7</v>
      </c>
      <c r="F51" s="56" t="s">
        <v>11</v>
      </c>
      <c r="G51" s="57"/>
      <c r="H51" s="58"/>
      <c r="O51" s="3"/>
    </row>
    <row r="52" spans="1:15" ht="29.25" customHeight="1" x14ac:dyDescent="0.25">
      <c r="A52" s="49"/>
      <c r="B52" s="49"/>
      <c r="C52" s="50"/>
      <c r="D52" s="50"/>
      <c r="E52" s="34">
        <v>120.36</v>
      </c>
      <c r="F52" s="48" t="s">
        <v>67</v>
      </c>
      <c r="G52" s="48"/>
      <c r="H52" s="48"/>
    </row>
    <row r="53" spans="1:15" ht="37.5" customHeight="1" x14ac:dyDescent="0.25">
      <c r="A53" s="38"/>
      <c r="B53" s="38"/>
      <c r="C53" s="39"/>
      <c r="D53" s="40"/>
      <c r="E53" s="23">
        <f>SUM(E45:E52)</f>
        <v>55611.45</v>
      </c>
      <c r="F53" s="41" t="s">
        <v>95</v>
      </c>
      <c r="G53" s="41"/>
      <c r="H53" s="41"/>
    </row>
  </sheetData>
  <mergeCells count="99">
    <mergeCell ref="A53:B53"/>
    <mergeCell ref="C53:D53"/>
    <mergeCell ref="F53:H53"/>
    <mergeCell ref="A51:B51"/>
    <mergeCell ref="C51:D51"/>
    <mergeCell ref="F51:H51"/>
    <mergeCell ref="A52:B52"/>
    <mergeCell ref="C52:D52"/>
    <mergeCell ref="F52:H52"/>
    <mergeCell ref="A49:B49"/>
    <mergeCell ref="C49:D49"/>
    <mergeCell ref="F49:H49"/>
    <mergeCell ref="A50:B50"/>
    <mergeCell ref="C50:D50"/>
    <mergeCell ref="F50:H50"/>
    <mergeCell ref="A47:B47"/>
    <mergeCell ref="C47:D47"/>
    <mergeCell ref="F47:H47"/>
    <mergeCell ref="A48:B48"/>
    <mergeCell ref="C48:D48"/>
    <mergeCell ref="F48:H48"/>
    <mergeCell ref="A45:B45"/>
    <mergeCell ref="C45:D45"/>
    <mergeCell ref="F45:H45"/>
    <mergeCell ref="A46:B46"/>
    <mergeCell ref="C46:D46"/>
    <mergeCell ref="F46:H46"/>
    <mergeCell ref="A40:D40"/>
    <mergeCell ref="F40:H40"/>
    <mergeCell ref="A43:H43"/>
    <mergeCell ref="A44:B44"/>
    <mergeCell ref="C44:D44"/>
    <mergeCell ref="F44:H44"/>
    <mergeCell ref="A37:B37"/>
    <mergeCell ref="F37:H37"/>
    <mergeCell ref="A38:B38"/>
    <mergeCell ref="F38:H38"/>
    <mergeCell ref="A39:B39"/>
    <mergeCell ref="F39:H39"/>
    <mergeCell ref="A34:B34"/>
    <mergeCell ref="F34:H34"/>
    <mergeCell ref="A35:B35"/>
    <mergeCell ref="F35:H35"/>
    <mergeCell ref="A36:B36"/>
    <mergeCell ref="F36:H36"/>
    <mergeCell ref="A31:B31"/>
    <mergeCell ref="F31:H31"/>
    <mergeCell ref="A32:B32"/>
    <mergeCell ref="F32:H32"/>
    <mergeCell ref="A33:B33"/>
    <mergeCell ref="F33:H33"/>
    <mergeCell ref="A28:B28"/>
    <mergeCell ref="F28:H28"/>
    <mergeCell ref="A29:B29"/>
    <mergeCell ref="F29:H29"/>
    <mergeCell ref="A30:B30"/>
    <mergeCell ref="F30:H30"/>
    <mergeCell ref="A25:B25"/>
    <mergeCell ref="F25:H25"/>
    <mergeCell ref="A26:B26"/>
    <mergeCell ref="F26:H26"/>
    <mergeCell ref="A27:B27"/>
    <mergeCell ref="F27:H27"/>
    <mergeCell ref="A22:B22"/>
    <mergeCell ref="F22:H22"/>
    <mergeCell ref="A23:B23"/>
    <mergeCell ref="F23:H23"/>
    <mergeCell ref="A24:B24"/>
    <mergeCell ref="F24:H24"/>
    <mergeCell ref="A19:B19"/>
    <mergeCell ref="F19:H19"/>
    <mergeCell ref="A20:B20"/>
    <mergeCell ref="F20:H20"/>
    <mergeCell ref="A21:B21"/>
    <mergeCell ref="F21:H21"/>
    <mergeCell ref="A16:B16"/>
    <mergeCell ref="F16:H16"/>
    <mergeCell ref="A17:B17"/>
    <mergeCell ref="F17:H17"/>
    <mergeCell ref="A18:B18"/>
    <mergeCell ref="F18:H18"/>
    <mergeCell ref="A13:B13"/>
    <mergeCell ref="F13:H13"/>
    <mergeCell ref="A14:B14"/>
    <mergeCell ref="F14:H14"/>
    <mergeCell ref="A15:B15"/>
    <mergeCell ref="F15:H15"/>
    <mergeCell ref="A10:B10"/>
    <mergeCell ref="F10:H10"/>
    <mergeCell ref="A11:B11"/>
    <mergeCell ref="F11:H11"/>
    <mergeCell ref="A12:B12"/>
    <mergeCell ref="F12:H12"/>
    <mergeCell ref="A5:H5"/>
    <mergeCell ref="A7:B7"/>
    <mergeCell ref="F7:H7"/>
    <mergeCell ref="A8:H8"/>
    <mergeCell ref="A9:B9"/>
    <mergeCell ref="F9:H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D1B38-4551-472C-A920-F0A5F6F53672}">
  <sheetPr>
    <tabColor theme="5" tint="0.79998168889431442"/>
  </sheetPr>
  <dimension ref="A1:P56"/>
  <sheetViews>
    <sheetView tabSelected="1" topLeftCell="A37" zoomScale="107" zoomScaleNormal="107" workbookViewId="0">
      <selection activeCell="L41" sqref="L41"/>
    </sheetView>
  </sheetViews>
  <sheetFormatPr defaultRowHeight="15" x14ac:dyDescent="0.25"/>
  <cols>
    <col min="1" max="1" width="10.28515625" style="8" customWidth="1"/>
    <col min="2" max="2" width="12.140625" style="8" customWidth="1"/>
    <col min="3" max="3" width="12.7109375" style="1" customWidth="1"/>
    <col min="4" max="4" width="10.140625" customWidth="1"/>
    <col min="5" max="5" width="15.28515625" customWidth="1"/>
    <col min="8" max="8" width="15.7109375" customWidth="1"/>
    <col min="14" max="14" width="33.42578125" customWidth="1"/>
    <col min="15" max="15" width="41.140625" customWidth="1"/>
  </cols>
  <sheetData>
    <row r="1" spans="1:16" x14ac:dyDescent="0.25">
      <c r="A1" s="7" t="s">
        <v>0</v>
      </c>
    </row>
    <row r="2" spans="1:16" x14ac:dyDescent="0.25">
      <c r="A2" s="7" t="s">
        <v>1</v>
      </c>
    </row>
    <row r="3" spans="1:16" x14ac:dyDescent="0.25">
      <c r="A3" s="7" t="s">
        <v>2</v>
      </c>
    </row>
    <row r="5" spans="1:16" ht="34.5" customHeight="1" x14ac:dyDescent="0.25">
      <c r="A5" s="63" t="s">
        <v>74</v>
      </c>
      <c r="B5" s="63"/>
      <c r="C5" s="63"/>
      <c r="D5" s="63"/>
      <c r="E5" s="63"/>
      <c r="F5" s="63"/>
      <c r="G5" s="63"/>
      <c r="H5" s="63"/>
      <c r="I5" s="2"/>
    </row>
    <row r="7" spans="1:16" ht="46.5" customHeight="1" x14ac:dyDescent="0.25">
      <c r="A7" s="62" t="s">
        <v>4</v>
      </c>
      <c r="B7" s="62"/>
      <c r="C7" s="9" t="s">
        <v>5</v>
      </c>
      <c r="D7" s="9" t="s">
        <v>6</v>
      </c>
      <c r="E7" s="9" t="s">
        <v>71</v>
      </c>
      <c r="F7" s="62" t="s">
        <v>7</v>
      </c>
      <c r="G7" s="62"/>
      <c r="H7" s="62"/>
      <c r="M7" s="4"/>
      <c r="N7" s="6"/>
      <c r="O7" s="5"/>
      <c r="P7" s="3"/>
    </row>
    <row r="8" spans="1:16" ht="39.75" customHeight="1" x14ac:dyDescent="0.25">
      <c r="A8" s="52" t="s">
        <v>70</v>
      </c>
      <c r="B8" s="52"/>
      <c r="C8" s="52"/>
      <c r="D8" s="52"/>
      <c r="E8" s="52"/>
      <c r="F8" s="52"/>
      <c r="G8" s="52"/>
      <c r="H8" s="52"/>
      <c r="M8" s="4"/>
      <c r="N8" s="6"/>
      <c r="O8" s="5"/>
      <c r="P8" s="3"/>
    </row>
    <row r="9" spans="1:16" x14ac:dyDescent="0.25">
      <c r="A9" s="96" t="s">
        <v>14</v>
      </c>
      <c r="B9" s="96"/>
      <c r="C9" s="25">
        <v>18683136487</v>
      </c>
      <c r="D9" s="16" t="s">
        <v>15</v>
      </c>
      <c r="E9" s="27">
        <v>168</v>
      </c>
      <c r="F9" s="49" t="s">
        <v>16</v>
      </c>
      <c r="G9" s="49"/>
      <c r="H9" s="49"/>
    </row>
    <row r="10" spans="1:16" ht="29.25" customHeight="1" x14ac:dyDescent="0.25">
      <c r="A10" s="85" t="s">
        <v>38</v>
      </c>
      <c r="B10" s="86"/>
      <c r="C10" s="25">
        <v>18705563551</v>
      </c>
      <c r="D10" s="16" t="s">
        <v>47</v>
      </c>
      <c r="E10" s="30">
        <v>24.95</v>
      </c>
      <c r="F10" s="72" t="s">
        <v>52</v>
      </c>
      <c r="G10" s="73"/>
      <c r="H10" s="74"/>
    </row>
    <row r="11" spans="1:16" ht="42.75" customHeight="1" x14ac:dyDescent="0.25">
      <c r="A11" s="84" t="s">
        <v>81</v>
      </c>
      <c r="B11" s="84"/>
      <c r="C11" s="31">
        <v>35321872873</v>
      </c>
      <c r="D11" s="29" t="s">
        <v>82</v>
      </c>
      <c r="E11" s="30">
        <v>263.39999999999998</v>
      </c>
      <c r="F11" s="72" t="s">
        <v>52</v>
      </c>
      <c r="G11" s="73"/>
      <c r="H11" s="74"/>
    </row>
    <row r="12" spans="1:16" ht="32.450000000000003" customHeight="1" x14ac:dyDescent="0.25">
      <c r="A12" s="87" t="s">
        <v>98</v>
      </c>
      <c r="B12" s="87"/>
      <c r="C12" s="31">
        <v>45594774168</v>
      </c>
      <c r="D12" s="29" t="s">
        <v>49</v>
      </c>
      <c r="E12" s="30">
        <v>92.66</v>
      </c>
      <c r="F12" s="67" t="s">
        <v>52</v>
      </c>
      <c r="G12" s="67"/>
      <c r="H12" s="67"/>
    </row>
    <row r="13" spans="1:16" ht="28.15" customHeight="1" x14ac:dyDescent="0.25">
      <c r="A13" s="87" t="s">
        <v>20</v>
      </c>
      <c r="B13" s="87"/>
      <c r="C13" s="25">
        <v>71642681806</v>
      </c>
      <c r="D13" s="12" t="s">
        <v>49</v>
      </c>
      <c r="E13" s="11">
        <v>76.03</v>
      </c>
      <c r="F13" s="49" t="s">
        <v>58</v>
      </c>
      <c r="G13" s="49"/>
      <c r="H13" s="49"/>
    </row>
    <row r="14" spans="1:16" ht="27.75" customHeight="1" x14ac:dyDescent="0.25">
      <c r="A14" s="84" t="s">
        <v>85</v>
      </c>
      <c r="B14" s="84"/>
      <c r="C14" s="31">
        <v>43616114716</v>
      </c>
      <c r="D14" s="29" t="s">
        <v>49</v>
      </c>
      <c r="E14" s="30">
        <v>10.68</v>
      </c>
      <c r="F14" s="72" t="s">
        <v>52</v>
      </c>
      <c r="G14" s="73"/>
      <c r="H14" s="74"/>
    </row>
    <row r="15" spans="1:16" ht="27.75" customHeight="1" x14ac:dyDescent="0.25">
      <c r="A15" s="84" t="s">
        <v>85</v>
      </c>
      <c r="B15" s="84"/>
      <c r="C15" s="31">
        <v>43616114716</v>
      </c>
      <c r="D15" s="29" t="s">
        <v>49</v>
      </c>
      <c r="E15" s="30">
        <v>23.25</v>
      </c>
      <c r="F15" s="72" t="s">
        <v>52</v>
      </c>
      <c r="G15" s="73"/>
      <c r="H15" s="74"/>
    </row>
    <row r="16" spans="1:16" ht="27.75" customHeight="1" x14ac:dyDescent="0.25">
      <c r="A16" s="84" t="s">
        <v>85</v>
      </c>
      <c r="B16" s="84"/>
      <c r="C16" s="31">
        <v>43616114716</v>
      </c>
      <c r="D16" s="29" t="s">
        <v>49</v>
      </c>
      <c r="E16" s="30">
        <v>36.5</v>
      </c>
      <c r="F16" s="56" t="s">
        <v>57</v>
      </c>
      <c r="G16" s="57"/>
      <c r="H16" s="58"/>
    </row>
    <row r="17" spans="1:8" ht="27.75" customHeight="1" x14ac:dyDescent="0.25">
      <c r="A17" s="35" t="s">
        <v>43</v>
      </c>
      <c r="B17" s="36"/>
      <c r="C17" s="25">
        <v>7402358682</v>
      </c>
      <c r="D17" s="12" t="s">
        <v>56</v>
      </c>
      <c r="E17" s="11">
        <v>8.75</v>
      </c>
      <c r="F17" s="56" t="s">
        <v>52</v>
      </c>
      <c r="G17" s="57"/>
      <c r="H17" s="58"/>
    </row>
    <row r="18" spans="1:8" ht="27.75" customHeight="1" x14ac:dyDescent="0.25">
      <c r="A18" s="35" t="s">
        <v>43</v>
      </c>
      <c r="B18" s="36"/>
      <c r="C18" s="25">
        <v>7402358682</v>
      </c>
      <c r="D18" s="12" t="s">
        <v>56</v>
      </c>
      <c r="E18" s="11">
        <v>139.53</v>
      </c>
      <c r="F18" s="56" t="s">
        <v>52</v>
      </c>
      <c r="G18" s="57"/>
      <c r="H18" s="58"/>
    </row>
    <row r="19" spans="1:8" ht="27" customHeight="1" x14ac:dyDescent="0.25">
      <c r="A19" s="84" t="s">
        <v>23</v>
      </c>
      <c r="B19" s="84"/>
      <c r="C19" s="31">
        <v>91958721295</v>
      </c>
      <c r="D19" s="32" t="s">
        <v>45</v>
      </c>
      <c r="E19" s="30">
        <v>274.49</v>
      </c>
      <c r="F19" s="72" t="s">
        <v>52</v>
      </c>
      <c r="G19" s="73"/>
      <c r="H19" s="74"/>
    </row>
    <row r="20" spans="1:8" ht="29.25" customHeight="1" x14ac:dyDescent="0.25">
      <c r="A20" s="84" t="s">
        <v>24</v>
      </c>
      <c r="B20" s="84"/>
      <c r="C20" s="25">
        <v>87311810356</v>
      </c>
      <c r="D20" s="12" t="s">
        <v>60</v>
      </c>
      <c r="E20" s="11">
        <v>8.52</v>
      </c>
      <c r="F20" s="48" t="s">
        <v>61</v>
      </c>
      <c r="G20" s="48"/>
      <c r="H20" s="48"/>
    </row>
    <row r="21" spans="1:8" x14ac:dyDescent="0.25">
      <c r="A21" s="84" t="s">
        <v>25</v>
      </c>
      <c r="B21" s="84"/>
      <c r="C21" s="31">
        <v>85821130368</v>
      </c>
      <c r="D21" s="32" t="s">
        <v>15</v>
      </c>
      <c r="E21" s="30">
        <v>1.66</v>
      </c>
      <c r="F21" s="68" t="s">
        <v>53</v>
      </c>
      <c r="G21" s="68"/>
      <c r="H21" s="68"/>
    </row>
    <row r="22" spans="1:8" x14ac:dyDescent="0.25">
      <c r="A22" s="85" t="s">
        <v>37</v>
      </c>
      <c r="B22" s="86"/>
      <c r="C22" s="25">
        <v>27332507825</v>
      </c>
      <c r="D22" s="16" t="s">
        <v>48</v>
      </c>
      <c r="E22" s="11">
        <v>41.25</v>
      </c>
      <c r="F22" s="54" t="s">
        <v>53</v>
      </c>
      <c r="G22" s="66"/>
      <c r="H22" s="55"/>
    </row>
    <row r="23" spans="1:8" x14ac:dyDescent="0.25">
      <c r="A23" s="85" t="s">
        <v>37</v>
      </c>
      <c r="B23" s="86"/>
      <c r="C23" s="25">
        <v>27332507825</v>
      </c>
      <c r="D23" s="16" t="s">
        <v>48</v>
      </c>
      <c r="E23" s="11">
        <v>41.25</v>
      </c>
      <c r="F23" s="54" t="s">
        <v>53</v>
      </c>
      <c r="G23" s="66"/>
      <c r="H23" s="55"/>
    </row>
    <row r="24" spans="1:8" ht="27" customHeight="1" x14ac:dyDescent="0.25">
      <c r="A24" s="84" t="s">
        <v>26</v>
      </c>
      <c r="B24" s="84"/>
      <c r="C24" s="31">
        <v>81793146560</v>
      </c>
      <c r="D24" s="16" t="s">
        <v>15</v>
      </c>
      <c r="E24" s="11">
        <v>108.99</v>
      </c>
      <c r="F24" s="48" t="s">
        <v>61</v>
      </c>
      <c r="G24" s="48"/>
      <c r="H24" s="48"/>
    </row>
    <row r="25" spans="1:8" ht="28.5" customHeight="1" x14ac:dyDescent="0.25">
      <c r="A25" s="84" t="s">
        <v>27</v>
      </c>
      <c r="B25" s="84"/>
      <c r="C25" s="31">
        <v>97595612726</v>
      </c>
      <c r="D25" s="12" t="s">
        <v>49</v>
      </c>
      <c r="E25" s="11">
        <v>56.76</v>
      </c>
      <c r="F25" s="49" t="s">
        <v>58</v>
      </c>
      <c r="G25" s="49"/>
      <c r="H25" s="49"/>
    </row>
    <row r="26" spans="1:8" x14ac:dyDescent="0.25">
      <c r="A26" s="84" t="s">
        <v>28</v>
      </c>
      <c r="B26" s="84"/>
      <c r="C26" s="31">
        <v>63073332379</v>
      </c>
      <c r="D26" s="16" t="s">
        <v>15</v>
      </c>
      <c r="E26" s="11">
        <v>424.68</v>
      </c>
      <c r="F26" s="49" t="s">
        <v>54</v>
      </c>
      <c r="G26" s="49"/>
      <c r="H26" s="49"/>
    </row>
    <row r="27" spans="1:8" x14ac:dyDescent="0.25">
      <c r="A27" s="84" t="s">
        <v>29</v>
      </c>
      <c r="B27" s="84"/>
      <c r="C27" s="31">
        <v>41317489366</v>
      </c>
      <c r="D27" s="16" t="s">
        <v>46</v>
      </c>
      <c r="E27" s="11">
        <v>814.09</v>
      </c>
      <c r="F27" s="49" t="s">
        <v>54</v>
      </c>
      <c r="G27" s="49"/>
      <c r="H27" s="49"/>
    </row>
    <row r="28" spans="1:8" ht="27" customHeight="1" x14ac:dyDescent="0.25">
      <c r="A28" s="92" t="s">
        <v>36</v>
      </c>
      <c r="B28" s="93"/>
      <c r="C28" s="31">
        <v>63949120108</v>
      </c>
      <c r="D28" s="16" t="s">
        <v>64</v>
      </c>
      <c r="E28" s="11">
        <v>79</v>
      </c>
      <c r="F28" s="59" t="s">
        <v>50</v>
      </c>
      <c r="G28" s="60"/>
      <c r="H28" s="61"/>
    </row>
    <row r="29" spans="1:8" ht="27" customHeight="1" x14ac:dyDescent="0.25">
      <c r="A29" s="94" t="s">
        <v>96</v>
      </c>
      <c r="B29" s="95"/>
      <c r="C29" s="31">
        <v>12472633391</v>
      </c>
      <c r="D29" s="29" t="s">
        <v>49</v>
      </c>
      <c r="E29" s="30">
        <v>12.84</v>
      </c>
      <c r="F29" s="72" t="s">
        <v>52</v>
      </c>
      <c r="G29" s="73"/>
      <c r="H29" s="74"/>
    </row>
    <row r="30" spans="1:8" ht="29.45" customHeight="1" x14ac:dyDescent="0.25">
      <c r="A30" s="92" t="s">
        <v>97</v>
      </c>
      <c r="B30" s="93"/>
      <c r="C30" s="31">
        <v>53831000731</v>
      </c>
      <c r="D30" s="29" t="s">
        <v>46</v>
      </c>
      <c r="E30" s="30">
        <v>605.22</v>
      </c>
      <c r="F30" s="72" t="s">
        <v>103</v>
      </c>
      <c r="G30" s="73"/>
      <c r="H30" s="74"/>
    </row>
    <row r="31" spans="1:8" ht="30" customHeight="1" x14ac:dyDescent="0.25">
      <c r="A31" s="90" t="s">
        <v>99</v>
      </c>
      <c r="B31" s="91"/>
      <c r="C31" s="33">
        <v>71559085353</v>
      </c>
      <c r="D31" s="29" t="s">
        <v>45</v>
      </c>
      <c r="E31" s="30">
        <v>20.6</v>
      </c>
      <c r="F31" s="72" t="s">
        <v>52</v>
      </c>
      <c r="G31" s="73"/>
      <c r="H31" s="74"/>
    </row>
    <row r="32" spans="1:8" ht="29.45" customHeight="1" x14ac:dyDescent="0.25">
      <c r="A32" s="90" t="s">
        <v>41</v>
      </c>
      <c r="B32" s="91"/>
      <c r="C32" s="31">
        <v>68419124305</v>
      </c>
      <c r="D32" s="16" t="s">
        <v>15</v>
      </c>
      <c r="E32" s="11">
        <v>10.62</v>
      </c>
      <c r="F32" s="56" t="s">
        <v>55</v>
      </c>
      <c r="G32" s="57"/>
      <c r="H32" s="58"/>
    </row>
    <row r="33" spans="1:16" ht="14.25" customHeight="1" x14ac:dyDescent="0.25">
      <c r="A33" s="84" t="s">
        <v>42</v>
      </c>
      <c r="B33" s="84"/>
      <c r="C33" s="31">
        <v>11469787133</v>
      </c>
      <c r="D33" s="16" t="s">
        <v>15</v>
      </c>
      <c r="E33" s="11">
        <v>26.55</v>
      </c>
      <c r="F33" s="48" t="s">
        <v>51</v>
      </c>
      <c r="G33" s="48"/>
      <c r="H33" s="48"/>
    </row>
    <row r="34" spans="1:16" ht="14.25" customHeight="1" x14ac:dyDescent="0.25">
      <c r="A34" s="84" t="s">
        <v>42</v>
      </c>
      <c r="B34" s="84"/>
      <c r="C34" s="31">
        <v>11469787133</v>
      </c>
      <c r="D34" s="16" t="s">
        <v>15</v>
      </c>
      <c r="E34" s="11">
        <v>26.55</v>
      </c>
      <c r="F34" s="48" t="s">
        <v>51</v>
      </c>
      <c r="G34" s="48"/>
      <c r="H34" s="48"/>
    </row>
    <row r="35" spans="1:16" ht="27.75" customHeight="1" x14ac:dyDescent="0.25">
      <c r="A35" s="88" t="s">
        <v>100</v>
      </c>
      <c r="B35" s="89"/>
      <c r="C35" s="31">
        <v>43500295578</v>
      </c>
      <c r="D35" s="29" t="s">
        <v>104</v>
      </c>
      <c r="E35" s="30">
        <v>28.13</v>
      </c>
      <c r="F35" s="72" t="s">
        <v>52</v>
      </c>
      <c r="G35" s="73"/>
      <c r="H35" s="74"/>
    </row>
    <row r="36" spans="1:16" ht="30" customHeight="1" x14ac:dyDescent="0.25">
      <c r="A36" s="84" t="s">
        <v>101</v>
      </c>
      <c r="B36" s="84"/>
      <c r="C36" s="31">
        <v>91448726740</v>
      </c>
      <c r="D36" s="29" t="s">
        <v>15</v>
      </c>
      <c r="E36" s="30">
        <v>19.579999999999998</v>
      </c>
      <c r="F36" s="72" t="s">
        <v>52</v>
      </c>
      <c r="G36" s="73"/>
      <c r="H36" s="74"/>
    </row>
    <row r="37" spans="1:16" ht="28.5" customHeight="1" x14ac:dyDescent="0.25">
      <c r="A37" s="88" t="s">
        <v>102</v>
      </c>
      <c r="B37" s="89"/>
      <c r="C37" s="33">
        <v>51340332501</v>
      </c>
      <c r="D37" s="29" t="s">
        <v>105</v>
      </c>
      <c r="E37" s="30">
        <v>53.25</v>
      </c>
      <c r="F37" s="72" t="s">
        <v>52</v>
      </c>
      <c r="G37" s="73"/>
      <c r="H37" s="74"/>
    </row>
    <row r="38" spans="1:16" ht="27" customHeight="1" x14ac:dyDescent="0.25">
      <c r="A38" s="88" t="s">
        <v>30</v>
      </c>
      <c r="B38" s="89"/>
      <c r="C38" s="31">
        <v>14570439845</v>
      </c>
      <c r="D38" s="29" t="s">
        <v>56</v>
      </c>
      <c r="E38" s="30">
        <f>13.96+149.96+90.93+78.3</f>
        <v>333.15000000000003</v>
      </c>
      <c r="F38" s="77" t="s">
        <v>50</v>
      </c>
      <c r="G38" s="79"/>
      <c r="H38" s="78"/>
    </row>
    <row r="39" spans="1:16" x14ac:dyDescent="0.25">
      <c r="A39" s="88" t="s">
        <v>31</v>
      </c>
      <c r="B39" s="89"/>
      <c r="C39" s="25">
        <v>44138062462</v>
      </c>
      <c r="D39" s="16" t="s">
        <v>63</v>
      </c>
      <c r="E39" s="11">
        <f>30.84+81.75+205.83+65.25+221.14+164</f>
        <v>768.81</v>
      </c>
      <c r="F39" s="59" t="s">
        <v>50</v>
      </c>
      <c r="G39" s="60"/>
      <c r="H39" s="61"/>
    </row>
    <row r="40" spans="1:16" x14ac:dyDescent="0.25">
      <c r="A40" s="88" t="s">
        <v>32</v>
      </c>
      <c r="B40" s="89"/>
      <c r="C40" s="25">
        <v>9258677265</v>
      </c>
      <c r="D40" s="16" t="s">
        <v>62</v>
      </c>
      <c r="E40" s="11">
        <f>146.91+75.35</f>
        <v>222.26</v>
      </c>
      <c r="F40" s="59" t="s">
        <v>50</v>
      </c>
      <c r="G40" s="60"/>
      <c r="H40" s="61"/>
    </row>
    <row r="41" spans="1:16" ht="28.5" customHeight="1" x14ac:dyDescent="0.25">
      <c r="A41" s="84" t="s">
        <v>34</v>
      </c>
      <c r="B41" s="84"/>
      <c r="C41" s="25">
        <v>95022414561</v>
      </c>
      <c r="D41" s="12" t="s">
        <v>49</v>
      </c>
      <c r="E41" s="11">
        <v>913.18</v>
      </c>
      <c r="F41" s="59" t="s">
        <v>50</v>
      </c>
      <c r="G41" s="60"/>
      <c r="H41" s="61"/>
    </row>
    <row r="42" spans="1:16" ht="28.5" customHeight="1" x14ac:dyDescent="0.25">
      <c r="A42" s="87" t="s">
        <v>35</v>
      </c>
      <c r="B42" s="87"/>
      <c r="C42" s="25">
        <v>63074697345</v>
      </c>
      <c r="D42" s="12" t="s">
        <v>49</v>
      </c>
      <c r="E42" s="11">
        <v>382.1</v>
      </c>
      <c r="F42" s="59" t="s">
        <v>50</v>
      </c>
      <c r="G42" s="60"/>
      <c r="H42" s="61"/>
    </row>
    <row r="43" spans="1:16" x14ac:dyDescent="0.25">
      <c r="A43" s="84" t="s">
        <v>23</v>
      </c>
      <c r="B43" s="84"/>
      <c r="C43" s="25">
        <v>91958721295</v>
      </c>
      <c r="D43" s="16" t="s">
        <v>45</v>
      </c>
      <c r="E43" s="11">
        <v>422.26</v>
      </c>
      <c r="F43" s="59" t="s">
        <v>50</v>
      </c>
      <c r="G43" s="60"/>
      <c r="H43" s="61"/>
    </row>
    <row r="44" spans="1:16" ht="37.5" customHeight="1" x14ac:dyDescent="0.25">
      <c r="A44" s="42" t="s">
        <v>94</v>
      </c>
      <c r="B44" s="43"/>
      <c r="C44" s="43"/>
      <c r="D44" s="44"/>
      <c r="E44" s="20">
        <f>SUM(E9:E43)</f>
        <v>6539.5400000000009</v>
      </c>
      <c r="F44" s="45"/>
      <c r="G44" s="46"/>
      <c r="H44" s="47"/>
    </row>
    <row r="47" spans="1:16" ht="39.75" customHeight="1" x14ac:dyDescent="0.25">
      <c r="A47" s="51" t="s">
        <v>69</v>
      </c>
      <c r="B47" s="51"/>
      <c r="C47" s="51"/>
      <c r="D47" s="51"/>
      <c r="E47" s="51"/>
      <c r="F47" s="51"/>
      <c r="G47" s="51"/>
      <c r="H47" s="51"/>
      <c r="M47" s="4"/>
      <c r="N47" s="6"/>
      <c r="O47" s="5"/>
      <c r="P47" s="3"/>
    </row>
    <row r="48" spans="1:16" ht="45.75" customHeight="1" x14ac:dyDescent="0.25">
      <c r="A48" s="52"/>
      <c r="B48" s="52"/>
      <c r="C48" s="53"/>
      <c r="D48" s="53"/>
      <c r="E48" s="22" t="s">
        <v>71</v>
      </c>
      <c r="F48" s="52" t="s">
        <v>7</v>
      </c>
      <c r="G48" s="52"/>
      <c r="H48" s="52"/>
      <c r="M48" s="4"/>
      <c r="N48" s="6"/>
      <c r="O48" s="5"/>
      <c r="P48" s="3"/>
    </row>
    <row r="49" spans="1:15" ht="20.100000000000001" customHeight="1" x14ac:dyDescent="0.25">
      <c r="A49" s="49"/>
      <c r="B49" s="49"/>
      <c r="C49" s="50"/>
      <c r="D49" s="50"/>
      <c r="E49" s="21">
        <v>45395.21</v>
      </c>
      <c r="F49" s="49" t="s">
        <v>8</v>
      </c>
      <c r="G49" s="49"/>
      <c r="H49" s="49"/>
      <c r="O49" s="3"/>
    </row>
    <row r="50" spans="1:15" ht="20.100000000000001" customHeight="1" x14ac:dyDescent="0.25">
      <c r="A50" s="49"/>
      <c r="B50" s="49"/>
      <c r="C50" s="50"/>
      <c r="D50" s="50"/>
      <c r="E50" s="26">
        <v>288.70999999999998</v>
      </c>
      <c r="F50" s="49" t="s">
        <v>9</v>
      </c>
      <c r="G50" s="49"/>
      <c r="H50" s="49"/>
      <c r="O50" s="3"/>
    </row>
    <row r="51" spans="1:15" ht="20.100000000000001" customHeight="1" x14ac:dyDescent="0.25">
      <c r="A51" s="49"/>
      <c r="B51" s="49"/>
      <c r="C51" s="50"/>
      <c r="D51" s="50"/>
      <c r="E51" s="34">
        <v>413.54</v>
      </c>
      <c r="F51" s="49" t="s">
        <v>10</v>
      </c>
      <c r="G51" s="49"/>
      <c r="H51" s="49"/>
      <c r="O51" s="3"/>
    </row>
    <row r="52" spans="1:15" ht="29.25" customHeight="1" x14ac:dyDescent="0.25">
      <c r="A52" s="49"/>
      <c r="B52" s="49"/>
      <c r="C52" s="50"/>
      <c r="D52" s="50"/>
      <c r="E52" s="34">
        <v>7636.74</v>
      </c>
      <c r="F52" s="48" t="s">
        <v>12</v>
      </c>
      <c r="G52" s="48"/>
      <c r="H52" s="48"/>
      <c r="O52" s="3"/>
    </row>
    <row r="53" spans="1:15" ht="30.75" customHeight="1" x14ac:dyDescent="0.25">
      <c r="A53" s="49"/>
      <c r="B53" s="49"/>
      <c r="C53" s="50"/>
      <c r="D53" s="50"/>
      <c r="E53" s="34">
        <v>1002.62</v>
      </c>
      <c r="F53" s="48" t="s">
        <v>13</v>
      </c>
      <c r="G53" s="48"/>
      <c r="H53" s="48"/>
      <c r="O53" s="3"/>
    </row>
    <row r="54" spans="1:15" ht="30.75" customHeight="1" x14ac:dyDescent="0.25">
      <c r="A54" s="80"/>
      <c r="B54" s="81"/>
      <c r="C54" s="82"/>
      <c r="D54" s="83"/>
      <c r="E54" s="34">
        <v>3373.81</v>
      </c>
      <c r="F54" s="56" t="s">
        <v>11</v>
      </c>
      <c r="G54" s="57"/>
      <c r="H54" s="58"/>
      <c r="O54" s="3"/>
    </row>
    <row r="55" spans="1:15" ht="29.25" customHeight="1" x14ac:dyDescent="0.25">
      <c r="A55" s="49"/>
      <c r="B55" s="49"/>
      <c r="C55" s="50"/>
      <c r="D55" s="50"/>
      <c r="E55" s="34">
        <v>212.62</v>
      </c>
      <c r="F55" s="48" t="s">
        <v>67</v>
      </c>
      <c r="G55" s="48"/>
      <c r="H55" s="48"/>
      <c r="L55" s="37"/>
    </row>
    <row r="56" spans="1:15" ht="37.5" customHeight="1" x14ac:dyDescent="0.25">
      <c r="A56" s="38"/>
      <c r="B56" s="38"/>
      <c r="C56" s="39"/>
      <c r="D56" s="40"/>
      <c r="E56" s="24">
        <f>SUM(E49:E55)</f>
        <v>58323.25</v>
      </c>
      <c r="F56" s="41" t="s">
        <v>95</v>
      </c>
      <c r="G56" s="41"/>
      <c r="H56" s="41"/>
    </row>
  </sheetData>
  <mergeCells count="102">
    <mergeCell ref="A11:B11"/>
    <mergeCell ref="F11:H11"/>
    <mergeCell ref="A12:B12"/>
    <mergeCell ref="F12:H12"/>
    <mergeCell ref="A13:B13"/>
    <mergeCell ref="F13:H13"/>
    <mergeCell ref="A10:B10"/>
    <mergeCell ref="F10:H10"/>
    <mergeCell ref="A5:H5"/>
    <mergeCell ref="A7:B7"/>
    <mergeCell ref="F7:H7"/>
    <mergeCell ref="A8:H8"/>
    <mergeCell ref="A9:B9"/>
    <mergeCell ref="F9:H9"/>
    <mergeCell ref="A21:B21"/>
    <mergeCell ref="F21:H21"/>
    <mergeCell ref="A22:B22"/>
    <mergeCell ref="F22:H22"/>
    <mergeCell ref="A24:B24"/>
    <mergeCell ref="F24:H24"/>
    <mergeCell ref="A14:B14"/>
    <mergeCell ref="F14:H14"/>
    <mergeCell ref="A19:B19"/>
    <mergeCell ref="F19:H19"/>
    <mergeCell ref="A20:B20"/>
    <mergeCell ref="F20:H20"/>
    <mergeCell ref="A15:B15"/>
    <mergeCell ref="F15:H15"/>
    <mergeCell ref="A16:B16"/>
    <mergeCell ref="F16:H16"/>
    <mergeCell ref="A28:B28"/>
    <mergeCell ref="F28:H28"/>
    <mergeCell ref="A29:B29"/>
    <mergeCell ref="F29:H29"/>
    <mergeCell ref="A30:B30"/>
    <mergeCell ref="F30:H30"/>
    <mergeCell ref="A25:B25"/>
    <mergeCell ref="F25:H25"/>
    <mergeCell ref="A26:B26"/>
    <mergeCell ref="F26:H26"/>
    <mergeCell ref="A27:B27"/>
    <mergeCell ref="F27:H27"/>
    <mergeCell ref="A35:B35"/>
    <mergeCell ref="F35:H35"/>
    <mergeCell ref="A36:B36"/>
    <mergeCell ref="F36:H36"/>
    <mergeCell ref="A37:B37"/>
    <mergeCell ref="F37:H37"/>
    <mergeCell ref="A31:B31"/>
    <mergeCell ref="F31:H31"/>
    <mergeCell ref="A32:B32"/>
    <mergeCell ref="F32:H32"/>
    <mergeCell ref="A33:B33"/>
    <mergeCell ref="F33:H33"/>
    <mergeCell ref="A41:B41"/>
    <mergeCell ref="F41:H41"/>
    <mergeCell ref="A42:B42"/>
    <mergeCell ref="F42:H42"/>
    <mergeCell ref="A43:B43"/>
    <mergeCell ref="F43:H43"/>
    <mergeCell ref="A38:B38"/>
    <mergeCell ref="F38:H38"/>
    <mergeCell ref="A39:B39"/>
    <mergeCell ref="F39:H39"/>
    <mergeCell ref="A40:B40"/>
    <mergeCell ref="F40:H40"/>
    <mergeCell ref="A49:B49"/>
    <mergeCell ref="C49:D49"/>
    <mergeCell ref="F49:H49"/>
    <mergeCell ref="A50:B50"/>
    <mergeCell ref="C50:D50"/>
    <mergeCell ref="F50:H50"/>
    <mergeCell ref="A44:D44"/>
    <mergeCell ref="F44:H44"/>
    <mergeCell ref="A47:H47"/>
    <mergeCell ref="A48:B48"/>
    <mergeCell ref="C48:D48"/>
    <mergeCell ref="F48:H48"/>
    <mergeCell ref="A56:B56"/>
    <mergeCell ref="C56:D56"/>
    <mergeCell ref="F56:H56"/>
    <mergeCell ref="F17:H17"/>
    <mergeCell ref="F18:H18"/>
    <mergeCell ref="A34:B34"/>
    <mergeCell ref="F34:H34"/>
    <mergeCell ref="A23:B23"/>
    <mergeCell ref="F23:H23"/>
    <mergeCell ref="A54:B54"/>
    <mergeCell ref="C54:D54"/>
    <mergeCell ref="F54:H54"/>
    <mergeCell ref="A55:B55"/>
    <mergeCell ref="C55:D55"/>
    <mergeCell ref="F55:H55"/>
    <mergeCell ref="A52:B52"/>
    <mergeCell ref="C52:D52"/>
    <mergeCell ref="F52:H52"/>
    <mergeCell ref="A53:B53"/>
    <mergeCell ref="C53:D53"/>
    <mergeCell ref="F53:H53"/>
    <mergeCell ref="A51:B51"/>
    <mergeCell ref="C51:D51"/>
    <mergeCell ref="F51:H5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 2024</vt:lpstr>
      <vt:lpstr>VELJAČA 2024</vt:lpstr>
      <vt:lpstr>OŽUJAK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i3_002</dc:creator>
  <cp:lastModifiedBy>i3_002</cp:lastModifiedBy>
  <cp:lastPrinted>2024-02-17T12:36:18Z</cp:lastPrinted>
  <dcterms:created xsi:type="dcterms:W3CDTF">2024-02-16T12:18:23Z</dcterms:created>
  <dcterms:modified xsi:type="dcterms:W3CDTF">2024-04-15T12:18:18Z</dcterms:modified>
</cp:coreProperties>
</file>